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3"/>
  </bookViews>
  <sheets>
    <sheet name="Consol.BS" sheetId="1" r:id="rId1"/>
    <sheet name="Consol.IS" sheetId="2" r:id="rId2"/>
    <sheet name="SCE" sheetId="3" r:id="rId3"/>
    <sheet name="CCFS" sheetId="4" r:id="rId4"/>
  </sheets>
  <definedNames>
    <definedName name="_xlnm.Print_Area" localSheetId="3">'CCFS'!$A$1:$K$76</definedName>
    <definedName name="_xlnm.Print_Area" localSheetId="1">'Consol.IS'!$A$1:$K$79</definedName>
    <definedName name="_xlnm.Print_Area" localSheetId="2">'SCE'!$A$1:$M$98</definedName>
  </definedNames>
  <calcPr fullCalcOnLoad="1"/>
</workbook>
</file>

<file path=xl/sharedStrings.xml><?xml version="1.0" encoding="utf-8"?>
<sst xmlns="http://schemas.openxmlformats.org/spreadsheetml/2006/main" count="199" uniqueCount="145">
  <si>
    <t>Interim Report</t>
  </si>
  <si>
    <t>(Incorporated in Malaysia)</t>
  </si>
  <si>
    <t>and its subsidiaries</t>
  </si>
  <si>
    <t>Note</t>
  </si>
  <si>
    <t>Property, plant and equipment</t>
  </si>
  <si>
    <t>Goodwill on consolidation</t>
  </si>
  <si>
    <t>Current assets</t>
  </si>
  <si>
    <t>Inventories</t>
  </si>
  <si>
    <t>Current liabilities</t>
  </si>
  <si>
    <t>B9</t>
  </si>
  <si>
    <t>Share capital</t>
  </si>
  <si>
    <t>Reserves</t>
  </si>
  <si>
    <t>Minority interest</t>
  </si>
  <si>
    <t>Revenue</t>
  </si>
  <si>
    <t>Cost of sales</t>
  </si>
  <si>
    <t>Other operating income</t>
  </si>
  <si>
    <t>Interest income</t>
  </si>
  <si>
    <t>Tax expense</t>
  </si>
  <si>
    <t>B5</t>
  </si>
  <si>
    <t>B13</t>
  </si>
  <si>
    <t>Diluted earnings per ordinary share (sen)</t>
  </si>
  <si>
    <t>N/A</t>
  </si>
  <si>
    <t>Non-</t>
  </si>
  <si>
    <t>distributable</t>
  </si>
  <si>
    <t>Distributable</t>
  </si>
  <si>
    <t>Total</t>
  </si>
  <si>
    <t>Share premium</t>
  </si>
  <si>
    <t>At 1 January 2002</t>
  </si>
  <si>
    <t>Net profit for the year</t>
  </si>
  <si>
    <t>3</t>
  </si>
  <si>
    <t>Cash flows from operating activities</t>
  </si>
  <si>
    <t>Changes in working capital:</t>
  </si>
  <si>
    <t>- Inventories</t>
  </si>
  <si>
    <t>- Trade and other receivables</t>
  </si>
  <si>
    <t>- Trade and other payables</t>
  </si>
  <si>
    <t>- Interest paid</t>
  </si>
  <si>
    <t>Purchase of property, plant and equipment</t>
  </si>
  <si>
    <t>@</t>
  </si>
  <si>
    <t>Cash and cash equivalents at 1 January</t>
  </si>
  <si>
    <t>Interest received</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</si>
  <si>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</si>
  <si>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</si>
  <si>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</si>
  <si>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</si>
  <si>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</si>
  <si>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</si>
  <si>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</si>
  <si>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Retained profits</t>
  </si>
  <si>
    <t>(unaudited)</t>
  </si>
  <si>
    <t>- As previously reported</t>
  </si>
  <si>
    <t>period ended</t>
  </si>
  <si>
    <t>to date</t>
  </si>
  <si>
    <t>quarter</t>
  </si>
  <si>
    <t xml:space="preserve">Comparative </t>
  </si>
  <si>
    <t xml:space="preserve">Current </t>
  </si>
  <si>
    <t>Financing costs</t>
  </si>
  <si>
    <t>Cash and cash equivalents comprise the following balance sheet amounts:</t>
  </si>
  <si>
    <t>cumulative</t>
  </si>
  <si>
    <t>Cash and bank balances</t>
  </si>
  <si>
    <t>Non-current assets</t>
  </si>
  <si>
    <t>Equity</t>
  </si>
  <si>
    <t>Total equity attributable to the shareholders of the Company</t>
  </si>
  <si>
    <t>Total equity</t>
  </si>
  <si>
    <t>Non-current liabilities</t>
  </si>
  <si>
    <t>Net assets per share (RM)</t>
  </si>
  <si>
    <t>Attributable to:</t>
  </si>
  <si>
    <t>Shareholders of the Company</t>
  </si>
  <si>
    <t xml:space="preserve">Operating expenses </t>
  </si>
  <si>
    <t>Attributable to shareholders of the Company</t>
  </si>
  <si>
    <t>Total assets</t>
  </si>
  <si>
    <t>Total equity and liabilities</t>
  </si>
  <si>
    <t xml:space="preserve"> </t>
  </si>
  <si>
    <t>Ecofuture Bhd.</t>
  </si>
  <si>
    <t>(Company No. 628026-M)</t>
  </si>
  <si>
    <t>RM</t>
  </si>
  <si>
    <t>Estate development expenditure</t>
  </si>
  <si>
    <t>Intangible assets</t>
  </si>
  <si>
    <t>Other investment</t>
  </si>
  <si>
    <t>Trade receivables</t>
  </si>
  <si>
    <t>Other receivables, deposits and prepayments</t>
  </si>
  <si>
    <t>Tax refundable</t>
  </si>
  <si>
    <t>Long term borrowings</t>
  </si>
  <si>
    <t>Deferred taxation</t>
  </si>
  <si>
    <t>Deferred income</t>
  </si>
  <si>
    <t>Advance from director</t>
  </si>
  <si>
    <t>Trade payables</t>
  </si>
  <si>
    <t>Other payables and accruals</t>
  </si>
  <si>
    <t>Bank overdrafts</t>
  </si>
  <si>
    <t>Short term borrowings</t>
  </si>
  <si>
    <t>Adjustments for:</t>
  </si>
  <si>
    <t>Depreciation of property, plant and equipment</t>
  </si>
  <si>
    <t>Amortisation of deferred income</t>
  </si>
  <si>
    <t>Amortisation of estate development expenditure</t>
  </si>
  <si>
    <t>Interest expense</t>
  </si>
  <si>
    <t>- Income tax paid</t>
  </si>
  <si>
    <t>Drawdown of term loan</t>
  </si>
  <si>
    <t>Repayment of term loan</t>
  </si>
  <si>
    <t>Fixed deposits with licensed banks</t>
  </si>
  <si>
    <t>Cash flows used in investing activities</t>
  </si>
  <si>
    <t>Net cash flow used in investing activities</t>
  </si>
  <si>
    <t>2007</t>
  </si>
  <si>
    <t>- Refund from Inland Revenue Board</t>
  </si>
  <si>
    <t>(audited)</t>
  </si>
  <si>
    <t xml:space="preserve">N/A </t>
  </si>
  <si>
    <t>Not applicable as there are no dilutive shares.</t>
  </si>
  <si>
    <t>Note:</t>
  </si>
  <si>
    <t>As at 31 December 2007</t>
  </si>
  <si>
    <t>At 31 December 2007</t>
  </si>
  <si>
    <t>Condensed Consolidated Balance Sheet as at 31 March 2008</t>
  </si>
  <si>
    <t>As at 31 March 2008</t>
  </si>
  <si>
    <t xml:space="preserve">The condensed consolidated balance sheet should be read in conjunction with the audited financial statements for the year ended 31 December 2007 and the accompanying explanatory notes attached to the interim financial statements. </t>
  </si>
  <si>
    <t>3-month period ended 31 March</t>
  </si>
  <si>
    <t>2008</t>
  </si>
  <si>
    <t>ended 31 March</t>
  </si>
  <si>
    <t>3 months</t>
  </si>
  <si>
    <t>Gross profit/(loss)</t>
  </si>
  <si>
    <t xml:space="preserve">The condensed consolidated income statement should be read in conjunction with the audited financial statements for the year ended 31 December 2007 and the accompanying explanatory notes attached to the interim financial statements. </t>
  </si>
  <si>
    <t>Operating loss</t>
  </si>
  <si>
    <t>Condensed Consolidated Income Statement for the period ended 31 March 2008</t>
  </si>
  <si>
    <t>Condensed Consolidated Statement of Changes in Equity for the period ended 31 March 2008</t>
  </si>
  <si>
    <t>At 1 January 2007</t>
  </si>
  <si>
    <t>Loss for the year from continuing operation</t>
  </si>
  <si>
    <t>At 31 March 2008</t>
  </si>
  <si>
    <t xml:space="preserve">The condensed consolidated statement of changes in equity should be read in conjunction with the audited financial statements for the year ended 31 December 2007 and the accompanying explanatory notes attached to the interim financial statements. </t>
  </si>
  <si>
    <t>Condensed Consolidated Cash Flow Statement for the year ended 31 March 2008</t>
  </si>
  <si>
    <t>For the 3-month</t>
  </si>
  <si>
    <t>31 March 2008</t>
  </si>
  <si>
    <t>31 March 2007</t>
  </si>
  <si>
    <t>Loss before taxation</t>
  </si>
  <si>
    <t>Amortisation of intangible assets</t>
  </si>
  <si>
    <t>Operating loss before changes in working capital</t>
  </si>
  <si>
    <t>Cash and cash equivalents at 31 March</t>
  </si>
  <si>
    <t xml:space="preserve">The condensed consolidated cash flow statement should be read in conjunction with the audited financial statements for the year ended 31 December 2007 and the accompanying explanatory notes attached to the interim financial statements. </t>
  </si>
  <si>
    <t xml:space="preserve">Repayment of hire purchase </t>
  </si>
  <si>
    <t>Drawdown of hire purchase financing</t>
  </si>
  <si>
    <t>Net drawdown of bankers' acceptances and revolving credit</t>
  </si>
  <si>
    <t>Cash generated from operations</t>
  </si>
  <si>
    <t>Net cash flow generated from operating activities</t>
  </si>
  <si>
    <t>Net increase in cash and cash equivalents</t>
  </si>
  <si>
    <t>Total liabilities</t>
  </si>
  <si>
    <t>Cash flows from financing activities</t>
  </si>
  <si>
    <t>Net cash flow (used in)/from financing activities</t>
  </si>
  <si>
    <t>Loss for the period from continuing operation</t>
  </si>
  <si>
    <t>Loss for the period</t>
  </si>
  <si>
    <t>Basic loss per ordinary share (sen)</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</si>
</sst>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
    <numFmt numFmtId="172" formatCode="_(* #,##0.0_);_(* \(#,##0.0\);_(* &quot;-&quot;??_);_(@_)"/>
    <numFmt numFmtId="173" formatCode="_(* #,##0.000_);_(* \(#,##0.000\);_(* &quot;-&quot;??_);_(@_)"/>
    <numFmt numFmtId="174" formatCode="_(* #,##0.0000_);_(* \(#,##0.0000\);_(* &quot;-&quot;??_);_(@_)"/>
    <numFmt numFmtId="175" formatCode="_(* #,##0.00000_);_(* \(#,##0.00000\);_(* &quot;-&quot;??_);_(@_)"/>
    <numFmt numFmtId="176" formatCode="[$-409]dddd\,\ mmmm\ dd\,\ yyyy"/>
    <numFmt numFmtId="177" formatCode="[$-409]d\-mmm\-yyyy;@"/>
    <numFmt numFmtId="178" formatCode="0.0%"/>
    <numFmt numFmtId="179" formatCode="_(* #,##0.0_);_(* \(#,##0.0\);_(* &quot;-&quot;_);_(@_)"/>
    <numFmt numFmtId="180" formatCode="_(* #,##0.00_);_(* \(#,##0.00\);_(* &quot;-&quot;_);_(@_)"/>
    <numFmt numFmtId="181" formatCode="_(* #,##0.000_);_(* \(#,##0.000\);_(* &quot;-&quot;_);_(@_)"/>
    <numFmt numFmtId="182" formatCode="_(* #,##0.0000_);_(* \(#,##0.0000\);_(* &quot;-&quot;_);_(@_)"/>
  </numFmts>
  <fonts count="10">
    <font>
      <sz val="10"/>
      <name val="Arial"/>
      <family val="0"/>
    </font>
    <font>
      <sz val="11"/>
      <name val="Garamond"/>
      <family val="0"/>
    </font>
    <font>
      <sz val="11"/>
      <name val="Arial"/>
      <family val="2"/>
    </font>
    <font>
      <b/>
      <sz val="14"/>
      <name val="Arial"/>
      <family val="2"/>
    </font>
    <font>
      <b/>
      <sz val="12"/>
      <name val="Arial"/>
      <family val="2"/>
    </font>
    <font>
      <sz val="12"/>
      <name val="Arial"/>
      <family val="2"/>
    </font>
    <font>
      <b/>
      <sz val="10"/>
      <name val="Arial"/>
      <family val="2"/>
    </font>
    <font>
      <b/>
      <sz val="12"/>
      <name val="Times New Roman"/>
      <family val="1"/>
    </font>
    <font>
      <i/>
      <sz val="10"/>
      <name val="Arial"/>
      <family val="2"/>
    </font>
    <font>
      <b/>
      <i/>
      <sz val="10"/>
      <name val="Arial"/>
      <family val="2"/>
    </font>
  </fonts>
  <fills count="2">
    <fill>
      <patternFill/>
    </fill>
    <fill>
      <patternFill patternType="gray125"/>
    </fill>
  </fills>
  <borders count="18">
    <border>
      <left/>
      <right/>
      <top/>
      <bottom/>
      <diagonal/>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style="double"/>
    </border>
    <border>
      <left style="thin"/>
      <right style="thin"/>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24">
    <xf numFmtId="0" fontId="0" fillId="0" borderId="0" xfId="0" applyAlignment="1">
      <alignment/>
    </xf>
    <xf numFmtId="170" fontId="6" fillId="0" borderId="0" xfId="15" applyNumberFormat="1" applyFont="1" applyFill="1" applyAlignment="1">
      <alignment horizontal="center" vertical="center" wrapText="1"/>
    </xf>
    <xf numFmtId="0" fontId="0" fillId="0" borderId="0" xfId="19" applyFont="1" applyFill="1">
      <alignment/>
      <protection/>
    </xf>
    <xf numFmtId="170" fontId="0" fillId="0" borderId="0" xfId="15" applyNumberFormat="1" applyFont="1" applyFill="1" applyAlignment="1">
      <alignment/>
    </xf>
    <xf numFmtId="0" fontId="4" fillId="0" borderId="0" xfId="19" applyFont="1" applyFill="1">
      <alignment/>
      <protection/>
    </xf>
    <xf numFmtId="170" fontId="6" fillId="0" borderId="1" xfId="15" applyNumberFormat="1" applyFont="1" applyFill="1" applyBorder="1" applyAlignment="1">
      <alignment horizontal="center"/>
    </xf>
    <xf numFmtId="43" fontId="6" fillId="0" borderId="0" xfId="15" applyFont="1" applyFill="1" applyAlignment="1">
      <alignment/>
    </xf>
    <xf numFmtId="43" fontId="0" fillId="0" borderId="0" xfId="15" applyFont="1" applyFill="1" applyAlignment="1">
      <alignment horizontal="center"/>
    </xf>
    <xf numFmtId="170" fontId="0" fillId="0" borderId="0" xfId="15" applyNumberFormat="1" applyFont="1" applyFill="1" applyAlignment="1">
      <alignment horizontal="right"/>
    </xf>
    <xf numFmtId="170" fontId="0" fillId="0" borderId="2" xfId="15" applyNumberFormat="1" applyFont="1" applyFill="1" applyBorder="1" applyAlignment="1">
      <alignment/>
    </xf>
    <xf numFmtId="170" fontId="0" fillId="0" borderId="3" xfId="15" applyNumberFormat="1" applyFont="1" applyFill="1" applyBorder="1" applyAlignment="1">
      <alignment horizontal="right"/>
    </xf>
    <xf numFmtId="43" fontId="0" fillId="0" borderId="0" xfId="15" applyNumberFormat="1" applyFont="1" applyFill="1" applyAlignment="1">
      <alignment/>
    </xf>
    <xf numFmtId="43" fontId="2" fillId="0" borderId="0" xfId="15" applyFont="1" applyFill="1" applyAlignment="1" quotePrefix="1">
      <alignment horizontal="right"/>
    </xf>
    <xf numFmtId="43" fontId="5" fillId="0" borderId="0" xfId="15" applyFont="1" applyFill="1" applyAlignment="1">
      <alignment horizontal="center"/>
    </xf>
    <xf numFmtId="43" fontId="4" fillId="0" borderId="0" xfId="15" applyFont="1" applyFill="1" applyAlignment="1">
      <alignment horizontal="center"/>
    </xf>
    <xf numFmtId="43" fontId="4" fillId="0" borderId="0" xfId="15" applyFont="1" applyFill="1" applyAlignment="1">
      <alignment/>
    </xf>
    <xf numFmtId="170" fontId="6" fillId="0" borderId="0" xfId="15" applyNumberFormat="1" applyFont="1" applyFill="1" applyBorder="1" applyAlignment="1">
      <alignment horizontal="center"/>
    </xf>
    <xf numFmtId="0" fontId="6" fillId="0" borderId="0" xfId="19" applyFont="1" applyFill="1">
      <alignment/>
      <protection/>
    </xf>
    <xf numFmtId="170" fontId="6" fillId="0" borderId="4" xfId="15" applyNumberFormat="1" applyFont="1" applyFill="1" applyBorder="1" applyAlignment="1">
      <alignment horizontal="center"/>
    </xf>
    <xf numFmtId="170" fontId="6" fillId="0" borderId="0" xfId="15" applyNumberFormat="1" applyFont="1" applyFill="1" applyAlignment="1">
      <alignment horizontal="center"/>
    </xf>
    <xf numFmtId="43" fontId="0" fillId="0" borderId="0" xfId="15" applyFont="1" applyFill="1" applyBorder="1" applyAlignment="1">
      <alignment horizontal="center"/>
    </xf>
    <xf numFmtId="0" fontId="3" fillId="0" borderId="0" xfId="19" applyFont="1" applyFill="1">
      <alignment/>
      <protection/>
    </xf>
    <xf numFmtId="0" fontId="4" fillId="0" borderId="0" xfId="19" applyFont="1" applyFill="1" applyAlignment="1">
      <alignment horizontal="center"/>
      <protection/>
    </xf>
    <xf numFmtId="170" fontId="4" fillId="0" borderId="0" xfId="15" applyNumberFormat="1" applyFont="1" applyFill="1" applyAlignment="1">
      <alignment horizontal="right"/>
    </xf>
    <xf numFmtId="170" fontId="4" fillId="0" borderId="0" xfId="15" applyNumberFormat="1" applyFont="1" applyFill="1" applyAlignment="1">
      <alignment/>
    </xf>
    <xf numFmtId="0" fontId="5" fillId="0" borderId="0" xfId="19" applyFont="1" applyFill="1">
      <alignment/>
      <protection/>
    </xf>
    <xf numFmtId="0" fontId="4" fillId="0" borderId="3" xfId="19" applyFont="1" applyFill="1" applyBorder="1">
      <alignment/>
      <protection/>
    </xf>
    <xf numFmtId="0" fontId="4" fillId="0" borderId="3" xfId="19" applyFont="1" applyFill="1" applyBorder="1" applyAlignment="1">
      <alignment horizontal="center"/>
      <protection/>
    </xf>
    <xf numFmtId="0" fontId="4" fillId="0" borderId="0" xfId="19" applyFont="1" applyFill="1" applyBorder="1">
      <alignment/>
      <protection/>
    </xf>
    <xf numFmtId="0" fontId="6" fillId="0" borderId="0" xfId="19" applyFont="1" applyFill="1" applyAlignment="1">
      <alignment horizontal="center"/>
      <protection/>
    </xf>
    <xf numFmtId="170" fontId="6" fillId="0" borderId="0" xfId="15" applyNumberFormat="1" applyFont="1" applyFill="1" applyAlignment="1">
      <alignment horizontal="right"/>
    </xf>
    <xf numFmtId="170" fontId="6" fillId="0" borderId="0" xfId="15" applyNumberFormat="1" applyFont="1" applyFill="1" applyAlignment="1">
      <alignment/>
    </xf>
    <xf numFmtId="0" fontId="6" fillId="0" borderId="0" xfId="19" applyFont="1" applyFill="1" quotePrefix="1">
      <alignment/>
      <protection/>
    </xf>
    <xf numFmtId="0" fontId="7" fillId="0" borderId="0" xfId="19" applyFont="1" applyFill="1" applyAlignment="1">
      <alignment horizontal="center"/>
      <protection/>
    </xf>
    <xf numFmtId="43" fontId="0" fillId="0" borderId="0" xfId="15" applyFont="1" applyFill="1" applyAlignment="1">
      <alignment/>
    </xf>
    <xf numFmtId="170" fontId="0" fillId="0" borderId="2" xfId="15" applyNumberFormat="1" applyFont="1" applyFill="1" applyBorder="1" applyAlignment="1">
      <alignment horizontal="right"/>
    </xf>
    <xf numFmtId="0" fontId="6" fillId="0" borderId="0" xfId="19" applyFont="1" applyFill="1" applyAlignment="1" quotePrefix="1">
      <alignment horizontal="center"/>
      <protection/>
    </xf>
    <xf numFmtId="0" fontId="0" fillId="0" borderId="0" xfId="19" applyFont="1" applyFill="1" applyBorder="1">
      <alignment/>
      <protection/>
    </xf>
    <xf numFmtId="0" fontId="6" fillId="0" borderId="0" xfId="19" applyFont="1" applyFill="1" applyBorder="1">
      <alignment/>
      <protection/>
    </xf>
    <xf numFmtId="0" fontId="6" fillId="0" borderId="0" xfId="19" applyFont="1" applyFill="1" applyBorder="1" applyAlignment="1">
      <alignment horizontal="center"/>
      <protection/>
    </xf>
    <xf numFmtId="170" fontId="0" fillId="0" borderId="0" xfId="15" applyNumberFormat="1" applyFont="1" applyFill="1" applyBorder="1" applyAlignment="1">
      <alignment horizontal="right"/>
    </xf>
    <xf numFmtId="170" fontId="0" fillId="0" borderId="0" xfId="15" applyNumberFormat="1" applyFont="1" applyFill="1" applyBorder="1" applyAlignment="1">
      <alignment/>
    </xf>
    <xf numFmtId="0" fontId="6" fillId="0" borderId="0" xfId="19" applyFont="1" applyFill="1" applyBorder="1" quotePrefix="1">
      <alignment/>
      <protection/>
    </xf>
    <xf numFmtId="0" fontId="6" fillId="0" borderId="0" xfId="19" applyFont="1" applyFill="1" applyBorder="1" applyAlignment="1" quotePrefix="1">
      <alignment horizontal="center"/>
      <protection/>
    </xf>
    <xf numFmtId="0" fontId="0" fillId="0" borderId="0" xfId="19" applyFont="1" applyFill="1" applyAlignment="1">
      <alignment horizontal="center"/>
      <protection/>
    </xf>
    <xf numFmtId="0" fontId="0" fillId="0" borderId="0" xfId="19" applyFont="1" applyFill="1" applyAlignment="1" quotePrefix="1">
      <alignment horizontal="right"/>
      <protection/>
    </xf>
    <xf numFmtId="43" fontId="0" fillId="0" borderId="0" xfId="15" applyFont="1" applyFill="1" applyAlignment="1" quotePrefix="1">
      <alignment horizontal="right"/>
    </xf>
    <xf numFmtId="170" fontId="5" fillId="0" borderId="0" xfId="15" applyNumberFormat="1" applyFont="1" applyFill="1" applyAlignment="1">
      <alignment/>
    </xf>
    <xf numFmtId="170" fontId="2" fillId="0" borderId="0" xfId="15" applyNumberFormat="1" applyFont="1" applyFill="1" applyAlignment="1" quotePrefix="1">
      <alignment horizontal="right"/>
    </xf>
    <xf numFmtId="0" fontId="2" fillId="0" borderId="0" xfId="19" applyFont="1" applyFill="1">
      <alignment/>
      <protection/>
    </xf>
    <xf numFmtId="0" fontId="6" fillId="0" borderId="3" xfId="19" applyFont="1" applyFill="1" applyBorder="1">
      <alignment/>
      <protection/>
    </xf>
    <xf numFmtId="0" fontId="0" fillId="0" borderId="3" xfId="19" applyFont="1" applyFill="1" applyBorder="1">
      <alignment/>
      <protection/>
    </xf>
    <xf numFmtId="0" fontId="0" fillId="0" borderId="3" xfId="19" applyFont="1" applyFill="1" applyBorder="1" applyAlignment="1">
      <alignment horizontal="center"/>
      <protection/>
    </xf>
    <xf numFmtId="0" fontId="0" fillId="0" borderId="0" xfId="19" applyFont="1" applyFill="1" quotePrefix="1">
      <alignment/>
      <protection/>
    </xf>
    <xf numFmtId="170" fontId="6" fillId="0" borderId="0" xfId="15" applyNumberFormat="1" applyFont="1" applyFill="1" applyBorder="1" applyAlignment="1">
      <alignment horizontal="right"/>
    </xf>
    <xf numFmtId="0" fontId="2" fillId="0" borderId="0" xfId="19" applyFont="1" applyFill="1" applyBorder="1">
      <alignment/>
      <protection/>
    </xf>
    <xf numFmtId="171" fontId="0" fillId="0" borderId="0" xfId="15" applyNumberFormat="1" applyFont="1" applyFill="1" applyAlignment="1">
      <alignment horizontal="right"/>
    </xf>
    <xf numFmtId="43" fontId="0" fillId="0" borderId="0" xfId="15" applyNumberFormat="1" applyFont="1" applyFill="1" applyAlignment="1">
      <alignment horizontal="right"/>
    </xf>
    <xf numFmtId="0" fontId="2" fillId="0" borderId="0" xfId="19" applyFont="1" applyFill="1" applyAlignment="1">
      <alignment horizontal="center"/>
      <protection/>
    </xf>
    <xf numFmtId="0" fontId="2" fillId="0" borderId="3" xfId="19" applyFont="1" applyFill="1" applyBorder="1">
      <alignment/>
      <protection/>
    </xf>
    <xf numFmtId="0" fontId="6" fillId="0" borderId="5" xfId="19" applyFont="1" applyFill="1" applyBorder="1" applyAlignment="1">
      <alignment horizontal="center"/>
      <protection/>
    </xf>
    <xf numFmtId="0" fontId="6" fillId="0" borderId="6" xfId="19" applyFont="1" applyFill="1" applyBorder="1" applyAlignment="1">
      <alignment horizontal="center"/>
      <protection/>
    </xf>
    <xf numFmtId="0" fontId="0" fillId="0" borderId="6" xfId="19" applyFont="1" applyFill="1" applyBorder="1" applyAlignment="1">
      <alignment horizontal="center"/>
      <protection/>
    </xf>
    <xf numFmtId="0" fontId="0" fillId="0" borderId="0" xfId="19" applyFont="1" applyFill="1" applyBorder="1" applyAlignment="1">
      <alignment horizontal="center"/>
      <protection/>
    </xf>
    <xf numFmtId="170" fontId="0" fillId="0" borderId="0" xfId="19" applyNumberFormat="1" applyFont="1" applyFill="1">
      <alignment/>
      <protection/>
    </xf>
    <xf numFmtId="170" fontId="0" fillId="0" borderId="2" xfId="19" applyNumberFormat="1" applyFont="1" applyFill="1" applyBorder="1">
      <alignment/>
      <protection/>
    </xf>
    <xf numFmtId="170" fontId="0" fillId="0" borderId="7" xfId="15" applyNumberFormat="1" applyFont="1" applyFill="1" applyBorder="1" applyAlignment="1">
      <alignment/>
    </xf>
    <xf numFmtId="0" fontId="0" fillId="0" borderId="8" xfId="19" applyFont="1" applyFill="1" applyBorder="1">
      <alignment/>
      <protection/>
    </xf>
    <xf numFmtId="170" fontId="0" fillId="0" borderId="8" xfId="15" applyNumberFormat="1" applyFont="1" applyFill="1" applyBorder="1" applyAlignment="1">
      <alignment/>
    </xf>
    <xf numFmtId="170" fontId="0" fillId="0" borderId="9" xfId="19" applyNumberFormat="1" applyFont="1" applyFill="1" applyBorder="1">
      <alignment/>
      <protection/>
    </xf>
    <xf numFmtId="170" fontId="0" fillId="0" borderId="10" xfId="15" applyNumberFormat="1" applyFont="1" applyFill="1" applyBorder="1" applyAlignment="1">
      <alignment/>
    </xf>
    <xf numFmtId="170" fontId="0" fillId="0" borderId="11" xfId="19" applyNumberFormat="1" applyFont="1" applyFill="1" applyBorder="1">
      <alignment/>
      <protection/>
    </xf>
    <xf numFmtId="170" fontId="0" fillId="0" borderId="4" xfId="15" applyNumberFormat="1" applyFont="1" applyFill="1" applyBorder="1" applyAlignment="1">
      <alignment/>
    </xf>
    <xf numFmtId="0" fontId="0" fillId="0" borderId="2" xfId="19" applyFont="1" applyFill="1" applyBorder="1">
      <alignment/>
      <protection/>
    </xf>
    <xf numFmtId="170" fontId="0" fillId="0" borderId="1" xfId="19" applyNumberFormat="1" applyFont="1" applyFill="1" applyBorder="1">
      <alignment/>
      <protection/>
    </xf>
    <xf numFmtId="170" fontId="0" fillId="0" borderId="0" xfId="19" applyNumberFormat="1" applyFont="1" applyFill="1" applyBorder="1">
      <alignment/>
      <protection/>
    </xf>
    <xf numFmtId="170" fontId="2" fillId="0" borderId="0" xfId="15" applyNumberFormat="1" applyFont="1" applyFill="1" applyAlignment="1">
      <alignment/>
    </xf>
    <xf numFmtId="170" fontId="4" fillId="0" borderId="0" xfId="15" applyNumberFormat="1" applyFont="1" applyFill="1" applyBorder="1" applyAlignment="1">
      <alignment horizontal="right"/>
    </xf>
    <xf numFmtId="43" fontId="4" fillId="0" borderId="0" xfId="15" applyFont="1" applyFill="1" applyBorder="1" applyAlignment="1">
      <alignment/>
    </xf>
    <xf numFmtId="170" fontId="4" fillId="0" borderId="0" xfId="15" applyNumberFormat="1" applyFont="1" applyFill="1" applyBorder="1" applyAlignment="1">
      <alignment/>
    </xf>
    <xf numFmtId="41" fontId="0" fillId="0" borderId="0" xfId="19" applyNumberFormat="1" applyFont="1" applyFill="1">
      <alignment/>
      <protection/>
    </xf>
    <xf numFmtId="41" fontId="0" fillId="0" borderId="0" xfId="19" applyNumberFormat="1" applyFont="1" applyFill="1" applyBorder="1">
      <alignment/>
      <protection/>
    </xf>
    <xf numFmtId="170" fontId="0" fillId="0" borderId="0" xfId="15" applyNumberFormat="1" applyFont="1" applyFill="1" applyBorder="1" applyAlignment="1">
      <alignment horizontal="center"/>
    </xf>
    <xf numFmtId="41" fontId="0" fillId="0" borderId="2" xfId="19" applyNumberFormat="1" applyFont="1" applyFill="1" applyBorder="1">
      <alignment/>
      <protection/>
    </xf>
    <xf numFmtId="41" fontId="0" fillId="0" borderId="12" xfId="15" applyNumberFormat="1" applyFont="1" applyFill="1" applyBorder="1" applyAlignment="1">
      <alignment/>
    </xf>
    <xf numFmtId="41" fontId="0" fillId="0" borderId="0" xfId="15" applyNumberFormat="1" applyFont="1" applyFill="1" applyBorder="1" applyAlignment="1">
      <alignment/>
    </xf>
    <xf numFmtId="41" fontId="0" fillId="0" borderId="0" xfId="15" applyNumberFormat="1" applyFont="1" applyFill="1" applyAlignment="1">
      <alignment/>
    </xf>
    <xf numFmtId="41" fontId="0" fillId="0" borderId="13" xfId="15" applyNumberFormat="1" applyFont="1" applyFill="1" applyBorder="1" applyAlignment="1">
      <alignment/>
    </xf>
    <xf numFmtId="0" fontId="2" fillId="0" borderId="0" xfId="19" applyFont="1" applyFill="1" applyBorder="1" applyAlignment="1" quotePrefix="1">
      <alignment horizontal="right"/>
      <protection/>
    </xf>
    <xf numFmtId="170" fontId="2" fillId="0" borderId="0" xfId="15" applyNumberFormat="1" applyFont="1" applyFill="1" applyBorder="1" applyAlignment="1">
      <alignment/>
    </xf>
    <xf numFmtId="170" fontId="2" fillId="0" borderId="0" xfId="15" applyNumberFormat="1" applyFont="1" applyFill="1" applyBorder="1" applyAlignment="1">
      <alignment horizontal="center"/>
    </xf>
    <xf numFmtId="0" fontId="6" fillId="0" borderId="0" xfId="19" applyFont="1" applyFill="1" applyAlignment="1">
      <alignment horizontal="right"/>
      <protection/>
    </xf>
    <xf numFmtId="0" fontId="0" fillId="0" borderId="0" xfId="19" applyFont="1" applyFill="1" applyAlignment="1">
      <alignment/>
      <protection/>
    </xf>
    <xf numFmtId="49" fontId="6" fillId="0" borderId="9" xfId="15" applyNumberFormat="1" applyFont="1" applyFill="1" applyBorder="1" applyAlignment="1">
      <alignment horizontal="center"/>
    </xf>
    <xf numFmtId="170" fontId="0" fillId="0" borderId="12" xfId="15" applyNumberFormat="1" applyFont="1" applyFill="1" applyBorder="1" applyAlignment="1">
      <alignment horizontal="right"/>
    </xf>
    <xf numFmtId="49" fontId="6" fillId="0" borderId="10" xfId="15" applyNumberFormat="1" applyFont="1" applyFill="1" applyBorder="1" applyAlignment="1">
      <alignment horizontal="center"/>
    </xf>
    <xf numFmtId="170" fontId="0" fillId="0" borderId="13" xfId="15" applyNumberFormat="1" applyFont="1" applyFill="1" applyBorder="1" applyAlignment="1">
      <alignment horizontal="right"/>
    </xf>
    <xf numFmtId="0" fontId="0" fillId="0" borderId="0" xfId="19" applyFont="1" applyFill="1" applyAlignment="1">
      <alignment vertical="center" wrapText="1"/>
      <protection/>
    </xf>
    <xf numFmtId="49" fontId="6" fillId="0" borderId="0" xfId="19" applyNumberFormat="1" applyFont="1" applyFill="1" applyAlignment="1">
      <alignment horizontal="center"/>
      <protection/>
    </xf>
    <xf numFmtId="49" fontId="6" fillId="0" borderId="6" xfId="19" applyNumberFormat="1" applyFont="1" applyFill="1" applyBorder="1" applyAlignment="1">
      <alignment horizontal="center"/>
      <protection/>
    </xf>
    <xf numFmtId="171" fontId="0" fillId="0" borderId="0" xfId="15" applyNumberFormat="1" applyFont="1" applyFill="1" applyBorder="1" applyAlignment="1">
      <alignment horizontal="right"/>
    </xf>
    <xf numFmtId="0" fontId="6" fillId="0" borderId="14" xfId="19" applyFont="1" applyFill="1" applyBorder="1" applyAlignment="1">
      <alignment horizontal="center"/>
      <protection/>
    </xf>
    <xf numFmtId="0" fontId="0" fillId="0" borderId="0" xfId="0" applyFont="1" applyFill="1" applyAlignment="1">
      <alignment/>
    </xf>
    <xf numFmtId="43" fontId="0" fillId="0" borderId="0" xfId="15" applyFont="1" applyFill="1" applyBorder="1" applyAlignment="1">
      <alignment/>
    </xf>
    <xf numFmtId="43" fontId="0" fillId="0" borderId="2" xfId="15" applyFont="1" applyFill="1" applyBorder="1" applyAlignment="1">
      <alignment/>
    </xf>
    <xf numFmtId="170" fontId="0" fillId="0" borderId="13" xfId="15" applyNumberFormat="1" applyFont="1" applyFill="1" applyBorder="1" applyAlignment="1">
      <alignment/>
    </xf>
    <xf numFmtId="0" fontId="0" fillId="0" borderId="0" xfId="0" applyFont="1" applyAlignment="1">
      <alignment/>
    </xf>
    <xf numFmtId="0" fontId="8" fillId="0" borderId="0" xfId="19" applyFont="1" applyFill="1">
      <alignment/>
      <protection/>
    </xf>
    <xf numFmtId="0" fontId="0" fillId="0" borderId="0" xfId="0" applyFont="1" applyFill="1" applyAlignment="1">
      <alignment/>
    </xf>
    <xf numFmtId="0" fontId="4" fillId="0" borderId="0" xfId="19" applyFont="1" applyFill="1" applyAlignment="1">
      <alignment horizontal="right"/>
      <protection/>
    </xf>
    <xf numFmtId="0" fontId="9" fillId="0" borderId="0" xfId="19" applyFont="1" applyFill="1">
      <alignment/>
      <protection/>
    </xf>
    <xf numFmtId="170" fontId="6" fillId="0" borderId="2" xfId="15" applyNumberFormat="1" applyFont="1" applyFill="1" applyBorder="1" applyAlignment="1">
      <alignment horizontal="center"/>
    </xf>
    <xf numFmtId="43" fontId="0" fillId="0" borderId="0" xfId="15" applyNumberFormat="1" applyFont="1" applyFill="1" applyBorder="1" applyAlignment="1">
      <alignment/>
    </xf>
    <xf numFmtId="9" fontId="0" fillId="0" borderId="0" xfId="20" applyFont="1" applyFill="1" applyBorder="1" applyAlignment="1">
      <alignment/>
    </xf>
    <xf numFmtId="178" fontId="0" fillId="0" borderId="0" xfId="20" applyNumberFormat="1" applyFont="1" applyFill="1" applyBorder="1" applyAlignment="1">
      <alignment/>
    </xf>
    <xf numFmtId="9" fontId="0" fillId="0" borderId="0" xfId="20" applyFont="1" applyFill="1" applyAlignment="1">
      <alignment/>
    </xf>
    <xf numFmtId="9" fontId="0" fillId="0" borderId="0" xfId="20" applyFont="1" applyFill="1" applyBorder="1" applyAlignment="1">
      <alignment horizontal="center"/>
    </xf>
    <xf numFmtId="170" fontId="0" fillId="0" borderId="15" xfId="15" applyNumberFormat="1" applyFont="1" applyFill="1" applyBorder="1" applyAlignment="1">
      <alignment horizontal="right"/>
    </xf>
    <xf numFmtId="14" fontId="0" fillId="0" borderId="0" xfId="19" applyNumberFormat="1" applyFont="1" applyFill="1" applyAlignment="1">
      <alignment horizontal="justify" vertical="center" wrapText="1"/>
      <protection/>
    </xf>
    <xf numFmtId="0" fontId="2" fillId="0" borderId="0" xfId="19" applyFont="1" applyFill="1" applyAlignment="1">
      <alignment horizontal="left" vertical="center" wrapText="1"/>
      <protection/>
    </xf>
    <xf numFmtId="170" fontId="6" fillId="0" borderId="16" xfId="15" applyNumberFormat="1" applyFont="1" applyFill="1" applyBorder="1" applyAlignment="1">
      <alignment horizontal="center" vertical="center"/>
    </xf>
    <xf numFmtId="170" fontId="6" fillId="0" borderId="17" xfId="15" applyNumberFormat="1" applyFont="1" applyFill="1" applyBorder="1" applyAlignment="1">
      <alignment horizontal="center" vertical="center"/>
    </xf>
    <xf numFmtId="0" fontId="0" fillId="0" borderId="0" xfId="19" applyFont="1" applyFill="1" applyAlignment="1">
      <alignment horizontal="left" vertical="center" wrapText="1"/>
      <protection/>
    </xf>
    <xf numFmtId="0" fontId="0" fillId="0" borderId="0" xfId="19" applyFont="1" applyFill="1" applyAlignment="1">
      <alignment horizontal="center"/>
      <protection/>
    </xf>
  </cellXfs>
  <cellStyles count="7">
    <cellStyle name="Normal" xfId="0"/>
    <cellStyle name="Comma" xfId="15"/>
    <cellStyle name="Comma [0]" xfId="16"/>
    <cellStyle name="Currency" xfId="17"/>
    <cellStyle name="Currency [0]" xfId="18"/>
    <cellStyle name="Normal_Results 2Q-30-6-2003"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742950</xdr:colOff>
      <xdr:row>12</xdr:row>
      <xdr:rowOff>95250</xdr:rowOff>
    </xdr:from>
    <xdr:to>
      <xdr:col>9</xdr:col>
      <xdr:colOff>952500</xdr:colOff>
      <xdr:row>12</xdr:row>
      <xdr:rowOff>95250</xdr:rowOff>
    </xdr:to>
    <xdr:sp>
      <xdr:nvSpPr>
        <xdr:cNvPr id="1" name="Line 1"/>
        <xdr:cNvSpPr>
          <a:spLocks/>
        </xdr:cNvSpPr>
      </xdr:nvSpPr>
      <xdr:spPr>
        <a:xfrm>
          <a:off x="5895975" y="2152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12</xdr:row>
      <xdr:rowOff>123825</xdr:rowOff>
    </xdr:from>
    <xdr:to>
      <xdr:col>5</xdr:col>
      <xdr:colOff>314325</xdr:colOff>
      <xdr:row>12</xdr:row>
      <xdr:rowOff>123825</xdr:rowOff>
    </xdr:to>
    <xdr:sp>
      <xdr:nvSpPr>
        <xdr:cNvPr id="2" name="Line 2"/>
        <xdr:cNvSpPr>
          <a:spLocks/>
        </xdr:cNvSpPr>
      </xdr:nvSpPr>
      <xdr:spPr>
        <a:xfrm flipH="1">
          <a:off x="2924175" y="2181225"/>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75"/>
  <sheetViews>
    <sheetView workbookViewId="0" topLeftCell="A1">
      <selection activeCell="I60" sqref="I60"/>
    </sheetView>
  </sheetViews>
  <sheetFormatPr defaultColWidth="9.140625" defaultRowHeight="12.75"/>
  <cols>
    <col min="1" max="1" width="4.00390625" style="49" customWidth="1"/>
    <col min="2" max="2" width="3.421875" style="49" customWidth="1"/>
    <col min="3" max="3" width="9.28125" style="49" customWidth="1"/>
    <col min="4" max="4" width="18.8515625" style="49" customWidth="1"/>
    <col min="5" max="5" width="3.57421875" style="49" customWidth="1"/>
    <col min="6" max="6" width="19.7109375" style="58" customWidth="1"/>
    <col min="7" max="7" width="16.8515625" style="49" customWidth="1"/>
    <col min="8" max="8" width="6.00390625" style="49" customWidth="1"/>
    <col min="9" max="9" width="16.8515625" style="49" customWidth="1"/>
    <col min="10" max="16384" width="9.140625" style="49" customWidth="1"/>
  </cols>
  <sheetData>
    <row r="1" spans="1:9" ht="10.5" customHeight="1">
      <c r="A1" s="2"/>
      <c r="B1" s="2"/>
      <c r="C1" s="2"/>
      <c r="D1" s="2"/>
      <c r="E1" s="2"/>
      <c r="F1" s="44"/>
      <c r="G1" s="2"/>
      <c r="H1" s="2"/>
      <c r="I1" s="2"/>
    </row>
    <row r="2" spans="1:9" ht="14.25">
      <c r="A2" s="2"/>
      <c r="B2" s="2"/>
      <c r="C2" s="2"/>
      <c r="D2" s="2"/>
      <c r="E2" s="2"/>
      <c r="F2" s="44"/>
      <c r="H2" s="2"/>
      <c r="I2" s="91"/>
    </row>
    <row r="3" spans="1:9" ht="18">
      <c r="A3" s="21" t="s">
        <v>0</v>
      </c>
      <c r="B3" s="2"/>
      <c r="C3" s="2"/>
      <c r="D3" s="2"/>
      <c r="E3" s="2"/>
      <c r="F3" s="44"/>
      <c r="G3" s="106"/>
      <c r="H3" s="106"/>
      <c r="I3" s="106"/>
    </row>
    <row r="4" spans="1:9" s="4" customFormat="1" ht="18">
      <c r="A4" s="21" t="s">
        <v>72</v>
      </c>
      <c r="F4" s="22"/>
      <c r="G4" s="106"/>
      <c r="H4" s="106"/>
      <c r="I4" s="106"/>
    </row>
    <row r="5" spans="1:9" s="4" customFormat="1" ht="15.75">
      <c r="A5" s="25" t="s">
        <v>73</v>
      </c>
      <c r="F5" s="22"/>
      <c r="G5" s="23"/>
      <c r="H5" s="15"/>
      <c r="I5" s="23"/>
    </row>
    <row r="6" spans="1:9" s="4" customFormat="1" ht="15.75">
      <c r="A6" s="25" t="s">
        <v>1</v>
      </c>
      <c r="F6" s="22"/>
      <c r="G6" s="23"/>
      <c r="H6" s="15"/>
      <c r="I6" s="23"/>
    </row>
    <row r="7" spans="1:9" s="4" customFormat="1" ht="15.75">
      <c r="A7" s="4" t="s">
        <v>2</v>
      </c>
      <c r="F7" s="22"/>
      <c r="G7" s="23"/>
      <c r="H7" s="15"/>
      <c r="I7" s="23"/>
    </row>
    <row r="8" spans="1:9" ht="6.75" customHeight="1" thickBot="1">
      <c r="A8" s="50"/>
      <c r="B8" s="51"/>
      <c r="C8" s="51"/>
      <c r="D8" s="51"/>
      <c r="E8" s="51"/>
      <c r="F8" s="52"/>
      <c r="G8" s="51"/>
      <c r="H8" s="51"/>
      <c r="I8" s="51"/>
    </row>
    <row r="9" spans="1:9" ht="11.25" customHeight="1">
      <c r="A9" s="17"/>
      <c r="B9" s="2"/>
      <c r="C9" s="2"/>
      <c r="D9" s="2"/>
      <c r="E9" s="2"/>
      <c r="F9" s="44"/>
      <c r="G9" s="2"/>
      <c r="H9" s="2"/>
      <c r="I9" s="2"/>
    </row>
    <row r="10" spans="1:9" ht="11.25" customHeight="1">
      <c r="A10" s="17"/>
      <c r="B10" s="2"/>
      <c r="C10" s="2"/>
      <c r="D10" s="2"/>
      <c r="E10" s="2"/>
      <c r="F10" s="44"/>
      <c r="G10" s="2"/>
      <c r="H10" s="2"/>
      <c r="I10" s="2"/>
    </row>
    <row r="11" spans="1:9" ht="14.25">
      <c r="A11" s="17" t="s">
        <v>108</v>
      </c>
      <c r="B11" s="17"/>
      <c r="C11" s="17"/>
      <c r="D11" s="17"/>
      <c r="E11" s="17"/>
      <c r="F11" s="29"/>
      <c r="G11" s="30"/>
      <c r="H11" s="30"/>
      <c r="I11" s="30"/>
    </row>
    <row r="12" spans="1:9" ht="14.25">
      <c r="A12" s="17"/>
      <c r="B12" s="17"/>
      <c r="C12" s="17"/>
      <c r="D12" s="17"/>
      <c r="E12" s="17"/>
      <c r="F12" s="29"/>
      <c r="G12" s="30"/>
      <c r="H12" s="30"/>
      <c r="I12" s="30"/>
    </row>
    <row r="13" spans="1:9" ht="14.25">
      <c r="A13" s="17"/>
      <c r="B13" s="17"/>
      <c r="C13" s="17"/>
      <c r="D13" s="17"/>
      <c r="E13" s="17"/>
      <c r="F13" s="29"/>
      <c r="G13" s="30"/>
      <c r="H13" s="30"/>
      <c r="I13" s="30"/>
    </row>
    <row r="14" spans="1:9" ht="7.5" customHeight="1">
      <c r="A14" s="32"/>
      <c r="B14" s="17"/>
      <c r="C14" s="17"/>
      <c r="D14" s="17"/>
      <c r="E14" s="17"/>
      <c r="F14" s="29"/>
      <c r="G14" s="30"/>
      <c r="H14" s="30"/>
      <c r="I14" s="30"/>
    </row>
    <row r="15" spans="1:9" ht="25.5">
      <c r="A15" s="17"/>
      <c r="B15" s="17"/>
      <c r="C15" s="17"/>
      <c r="D15" s="17"/>
      <c r="E15" s="17"/>
      <c r="F15" s="49"/>
      <c r="G15" s="1" t="s">
        <v>109</v>
      </c>
      <c r="H15" s="1"/>
      <c r="I15" s="1" t="s">
        <v>106</v>
      </c>
    </row>
    <row r="16" spans="1:9" ht="14.25">
      <c r="A16" s="17"/>
      <c r="B16" s="17"/>
      <c r="C16" s="17"/>
      <c r="D16" s="17"/>
      <c r="E16" s="17"/>
      <c r="F16" s="29"/>
      <c r="G16" s="1" t="s">
        <v>48</v>
      </c>
      <c r="H16" s="1"/>
      <c r="I16" s="1" t="s">
        <v>102</v>
      </c>
    </row>
    <row r="17" spans="1:9" ht="14.25">
      <c r="A17" s="17"/>
      <c r="B17" s="17"/>
      <c r="C17" s="17"/>
      <c r="D17" s="17"/>
      <c r="E17" s="17"/>
      <c r="F17" s="29"/>
      <c r="G17" s="19" t="s">
        <v>74</v>
      </c>
      <c r="H17" s="19"/>
      <c r="I17" s="19" t="s">
        <v>74</v>
      </c>
    </row>
    <row r="18" spans="1:9" ht="3.75" customHeight="1">
      <c r="A18" s="17"/>
      <c r="B18" s="17"/>
      <c r="C18" s="17"/>
      <c r="D18" s="17"/>
      <c r="E18" s="17"/>
      <c r="F18" s="29"/>
      <c r="G18" s="30"/>
      <c r="H18" s="30"/>
      <c r="I18" s="30"/>
    </row>
    <row r="19" spans="1:9" ht="14.25">
      <c r="A19" s="53"/>
      <c r="B19" s="17" t="s">
        <v>59</v>
      </c>
      <c r="C19" s="2"/>
      <c r="D19" s="2"/>
      <c r="E19" s="2"/>
      <c r="F19" s="29"/>
      <c r="G19" s="8"/>
      <c r="H19" s="30"/>
      <c r="I19" s="8"/>
    </row>
    <row r="20" spans="1:9" ht="14.25">
      <c r="A20" s="53"/>
      <c r="C20" s="2" t="s">
        <v>4</v>
      </c>
      <c r="D20" s="2"/>
      <c r="E20" s="2"/>
      <c r="F20" s="29"/>
      <c r="G20" s="8">
        <v>75976082</v>
      </c>
      <c r="H20" s="30"/>
      <c r="I20" s="8">
        <v>75550841</v>
      </c>
    </row>
    <row r="21" spans="1:9" ht="14.25">
      <c r="A21" s="53"/>
      <c r="C21" s="2" t="s">
        <v>75</v>
      </c>
      <c r="D21" s="2"/>
      <c r="E21" s="2"/>
      <c r="F21" s="44"/>
      <c r="G21" s="40">
        <v>263501</v>
      </c>
      <c r="H21" s="30"/>
      <c r="I21" s="8">
        <v>266892</v>
      </c>
    </row>
    <row r="22" spans="1:10" ht="14.25">
      <c r="A22" s="53"/>
      <c r="C22" s="2" t="s">
        <v>76</v>
      </c>
      <c r="D22" s="2"/>
      <c r="E22" s="2"/>
      <c r="F22" s="44"/>
      <c r="G22" s="40">
        <v>1165009</v>
      </c>
      <c r="H22" s="54"/>
      <c r="I22" s="40">
        <f>109600+1055409</f>
        <v>1165009</v>
      </c>
      <c r="J22" s="55"/>
    </row>
    <row r="23" spans="1:9" ht="14.25">
      <c r="A23" s="53"/>
      <c r="C23" s="2" t="s">
        <v>5</v>
      </c>
      <c r="D23" s="2"/>
      <c r="E23" s="2"/>
      <c r="F23" s="40"/>
      <c r="G23" s="40">
        <v>2033686</v>
      </c>
      <c r="H23" s="30"/>
      <c r="I23" s="40">
        <v>2033686</v>
      </c>
    </row>
    <row r="24" spans="1:9" ht="14.25">
      <c r="A24" s="53"/>
      <c r="C24" s="2" t="s">
        <v>77</v>
      </c>
      <c r="D24" s="2"/>
      <c r="E24" s="2"/>
      <c r="F24" s="44"/>
      <c r="G24" s="40">
        <v>200000</v>
      </c>
      <c r="H24" s="30"/>
      <c r="I24" s="40">
        <v>200000</v>
      </c>
    </row>
    <row r="25" spans="1:9" ht="14.25">
      <c r="A25" s="53"/>
      <c r="B25" s="17"/>
      <c r="C25" s="2"/>
      <c r="D25" s="2"/>
      <c r="E25" s="2"/>
      <c r="F25" s="44"/>
      <c r="G25" s="35"/>
      <c r="H25" s="30"/>
      <c r="I25" s="35"/>
    </row>
    <row r="26" spans="1:9" ht="14.25">
      <c r="A26" s="53"/>
      <c r="B26" s="2"/>
      <c r="C26" s="2"/>
      <c r="D26" s="2"/>
      <c r="E26" s="2"/>
      <c r="F26" s="44"/>
      <c r="G26" s="94">
        <f>SUM(G20:G25)</f>
        <v>79638278</v>
      </c>
      <c r="H26" s="30"/>
      <c r="I26" s="94">
        <f>SUM(I20:I25)</f>
        <v>79216428</v>
      </c>
    </row>
    <row r="27" spans="1:9" ht="14.25">
      <c r="A27" s="53"/>
      <c r="B27" s="2"/>
      <c r="C27" s="2"/>
      <c r="D27" s="2"/>
      <c r="E27" s="2"/>
      <c r="F27" s="44"/>
      <c r="G27" s="8"/>
      <c r="H27" s="30"/>
      <c r="I27" s="8"/>
    </row>
    <row r="28" spans="1:9" ht="9" customHeight="1">
      <c r="A28" s="2"/>
      <c r="B28" s="2"/>
      <c r="C28" s="2"/>
      <c r="D28" s="2"/>
      <c r="E28" s="2"/>
      <c r="F28" s="44"/>
      <c r="G28" s="8"/>
      <c r="H28" s="30"/>
      <c r="I28" s="8"/>
    </row>
    <row r="29" spans="1:9" ht="14.25">
      <c r="A29" s="53"/>
      <c r="B29" s="17" t="s">
        <v>6</v>
      </c>
      <c r="C29" s="2"/>
      <c r="D29" s="2"/>
      <c r="E29" s="2"/>
      <c r="F29" s="44"/>
      <c r="G29" s="40"/>
      <c r="H29" s="54"/>
      <c r="I29" s="40"/>
    </row>
    <row r="30" spans="1:9" ht="14.25">
      <c r="A30" s="2"/>
      <c r="B30" s="45"/>
      <c r="C30" s="2" t="s">
        <v>7</v>
      </c>
      <c r="D30" s="2"/>
      <c r="E30" s="2"/>
      <c r="F30" s="44"/>
      <c r="G30" s="40">
        <v>3131101</v>
      </c>
      <c r="H30" s="54"/>
      <c r="I30" s="40">
        <v>3643828</v>
      </c>
    </row>
    <row r="31" spans="1:9" ht="14.25">
      <c r="A31" s="2"/>
      <c r="B31" s="45"/>
      <c r="C31" s="2" t="s">
        <v>78</v>
      </c>
      <c r="D31" s="2"/>
      <c r="E31" s="2"/>
      <c r="F31" s="44"/>
      <c r="G31" s="40">
        <v>4701887</v>
      </c>
      <c r="H31" s="54"/>
      <c r="I31" s="40">
        <v>6760579</v>
      </c>
    </row>
    <row r="32" spans="1:9" ht="14.25">
      <c r="A32" s="2"/>
      <c r="B32" s="45"/>
      <c r="C32" s="2" t="s">
        <v>79</v>
      </c>
      <c r="D32" s="2"/>
      <c r="E32" s="2"/>
      <c r="F32" s="44"/>
      <c r="G32" s="40">
        <v>1419960</v>
      </c>
      <c r="H32" s="54"/>
      <c r="I32" s="40">
        <v>711732</v>
      </c>
    </row>
    <row r="33" spans="1:9" ht="14.25">
      <c r="A33" s="2"/>
      <c r="B33" s="45"/>
      <c r="C33" s="2" t="s">
        <v>80</v>
      </c>
      <c r="D33" s="2"/>
      <c r="E33" s="2"/>
      <c r="F33" s="44"/>
      <c r="G33" s="40">
        <v>526292</v>
      </c>
      <c r="H33" s="54"/>
      <c r="I33" s="40">
        <v>492081</v>
      </c>
    </row>
    <row r="34" spans="1:9" ht="14.25">
      <c r="A34" s="2"/>
      <c r="B34" s="45"/>
      <c r="C34" s="2" t="s">
        <v>97</v>
      </c>
      <c r="D34" s="2"/>
      <c r="E34" s="2"/>
      <c r="F34" s="44"/>
      <c r="G34" s="40">
        <v>777907</v>
      </c>
      <c r="H34" s="54"/>
      <c r="I34" s="40">
        <v>773246</v>
      </c>
    </row>
    <row r="35" spans="1:9" ht="14.25">
      <c r="A35" s="2"/>
      <c r="B35" s="45"/>
      <c r="C35" s="2" t="s">
        <v>58</v>
      </c>
      <c r="D35" s="2"/>
      <c r="E35" s="2"/>
      <c r="F35" s="44"/>
      <c r="G35" s="40">
        <v>47572</v>
      </c>
      <c r="H35" s="54"/>
      <c r="I35" s="40">
        <v>-30559</v>
      </c>
    </row>
    <row r="36" spans="1:9" ht="14.25">
      <c r="A36" s="2"/>
      <c r="B36" s="2"/>
      <c r="C36" s="2"/>
      <c r="D36" s="2"/>
      <c r="E36" s="2"/>
      <c r="F36" s="44"/>
      <c r="G36" s="94">
        <f>SUM(G30:G35)</f>
        <v>10604719</v>
      </c>
      <c r="H36" s="54"/>
      <c r="I36" s="94">
        <f>SUM(I30:I35)</f>
        <v>12350907</v>
      </c>
    </row>
    <row r="37" spans="1:9" ht="15" thickBot="1">
      <c r="A37" s="53"/>
      <c r="B37" s="17" t="s">
        <v>69</v>
      </c>
      <c r="C37" s="2"/>
      <c r="D37" s="2"/>
      <c r="E37" s="2"/>
      <c r="F37" s="44"/>
      <c r="G37" s="10">
        <f>G36+G26</f>
        <v>90242997</v>
      </c>
      <c r="H37" s="30"/>
      <c r="I37" s="10">
        <f>I36+I26</f>
        <v>91567335</v>
      </c>
    </row>
    <row r="38" spans="1:9" ht="14.25">
      <c r="A38" s="53"/>
      <c r="B38" s="2"/>
      <c r="C38" s="2"/>
      <c r="D38" s="2"/>
      <c r="E38" s="2"/>
      <c r="F38" s="44"/>
      <c r="G38" s="40"/>
      <c r="H38" s="30"/>
      <c r="I38" s="40"/>
    </row>
    <row r="39" spans="1:9" ht="14.25">
      <c r="A39" s="53"/>
      <c r="B39" s="17" t="s">
        <v>60</v>
      </c>
      <c r="C39" s="2"/>
      <c r="D39" s="2"/>
      <c r="E39" s="2"/>
      <c r="F39" s="44"/>
      <c r="G39" s="40"/>
      <c r="H39" s="30"/>
      <c r="I39" s="40"/>
    </row>
    <row r="40" spans="1:9" ht="14.25">
      <c r="A40" s="53"/>
      <c r="B40" s="2"/>
      <c r="C40" s="2"/>
      <c r="D40" s="2"/>
      <c r="E40" s="2"/>
      <c r="F40" s="44"/>
      <c r="G40" s="56"/>
      <c r="H40" s="30"/>
      <c r="I40" s="56"/>
    </row>
    <row r="41" spans="1:9" ht="14.25">
      <c r="A41" s="2"/>
      <c r="B41" s="45"/>
      <c r="C41" s="2" t="s">
        <v>10</v>
      </c>
      <c r="D41" s="2"/>
      <c r="E41" s="2"/>
      <c r="F41" s="44"/>
      <c r="G41" s="8">
        <v>17454000</v>
      </c>
      <c r="H41" s="30"/>
      <c r="I41" s="8">
        <v>17454000</v>
      </c>
    </row>
    <row r="42" spans="1:9" ht="14.25">
      <c r="A42" s="2"/>
      <c r="B42" s="45"/>
      <c r="C42" s="2" t="s">
        <v>11</v>
      </c>
      <c r="D42" s="2"/>
      <c r="E42" s="2"/>
      <c r="F42" s="44"/>
      <c r="G42" s="8">
        <f>4679880+2050240-1227283</f>
        <v>5502837</v>
      </c>
      <c r="H42" s="30" t="s">
        <v>71</v>
      </c>
      <c r="I42" s="8">
        <f>4679880+2050240</f>
        <v>6730120</v>
      </c>
    </row>
    <row r="43" spans="1:9" ht="3" customHeight="1">
      <c r="A43" s="2"/>
      <c r="B43" s="2"/>
      <c r="C43" s="2"/>
      <c r="D43" s="2"/>
      <c r="E43" s="2"/>
      <c r="F43" s="44"/>
      <c r="G43" s="35"/>
      <c r="H43" s="30"/>
      <c r="I43" s="35"/>
    </row>
    <row r="44" spans="1:9" ht="4.5" customHeight="1">
      <c r="A44" s="2"/>
      <c r="B44" s="2"/>
      <c r="C44" s="2"/>
      <c r="D44" s="2"/>
      <c r="E44" s="2"/>
      <c r="F44" s="44"/>
      <c r="G44" s="8"/>
      <c r="H44" s="30"/>
      <c r="I44" s="8"/>
    </row>
    <row r="45" spans="1:9" ht="14.25">
      <c r="A45" s="2"/>
      <c r="B45" s="2"/>
      <c r="C45" s="2" t="s">
        <v>61</v>
      </c>
      <c r="D45" s="2"/>
      <c r="E45" s="2"/>
      <c r="F45" s="44"/>
      <c r="G45" s="8">
        <f>SUM(G41:G44)</f>
        <v>22956837</v>
      </c>
      <c r="H45" s="30"/>
      <c r="I45" s="8">
        <f>SUM(I41:I44)</f>
        <v>24184120</v>
      </c>
    </row>
    <row r="46" spans="1:9" ht="3" customHeight="1">
      <c r="A46" s="2"/>
      <c r="B46" s="2"/>
      <c r="C46" s="2"/>
      <c r="D46" s="2"/>
      <c r="E46" s="2"/>
      <c r="F46" s="44"/>
      <c r="G46" s="8"/>
      <c r="H46" s="30"/>
      <c r="I46" s="8"/>
    </row>
    <row r="47" spans="1:9" ht="14.25" customHeight="1">
      <c r="A47" s="2"/>
      <c r="B47" s="2"/>
      <c r="C47" s="2" t="s">
        <v>12</v>
      </c>
      <c r="D47" s="2"/>
      <c r="E47" s="2"/>
      <c r="F47" s="44"/>
      <c r="G47" s="8">
        <v>0</v>
      </c>
      <c r="H47" s="30"/>
      <c r="I47" s="8">
        <v>0</v>
      </c>
    </row>
    <row r="48" spans="1:9" ht="14.25" customHeight="1">
      <c r="A48" s="2"/>
      <c r="B48" s="2"/>
      <c r="C48" s="2" t="s">
        <v>62</v>
      </c>
      <c r="D48" s="2"/>
      <c r="E48" s="2"/>
      <c r="F48" s="44"/>
      <c r="G48" s="94">
        <f>SUM(G45:G47)</f>
        <v>22956837</v>
      </c>
      <c r="H48" s="30"/>
      <c r="I48" s="94">
        <f>SUM(I45:I47)</f>
        <v>24184120</v>
      </c>
    </row>
    <row r="49" spans="1:9" ht="20.25" customHeight="1">
      <c r="A49" s="2"/>
      <c r="B49" s="2"/>
      <c r="C49" s="2"/>
      <c r="D49" s="2"/>
      <c r="E49" s="2"/>
      <c r="F49" s="44"/>
      <c r="G49" s="8"/>
      <c r="H49" s="30"/>
      <c r="I49" s="8"/>
    </row>
    <row r="50" spans="1:9" ht="13.5" customHeight="1">
      <c r="A50" s="53"/>
      <c r="B50" s="17"/>
      <c r="C50" s="2"/>
      <c r="D50" s="2"/>
      <c r="E50" s="2"/>
      <c r="F50" s="44"/>
      <c r="G50" s="8"/>
      <c r="H50" s="30"/>
      <c r="I50" s="8"/>
    </row>
    <row r="51" spans="1:9" ht="13.5" customHeight="1">
      <c r="A51" s="53"/>
      <c r="B51" s="17" t="s">
        <v>63</v>
      </c>
      <c r="C51" s="2"/>
      <c r="D51" s="2"/>
      <c r="E51" s="2"/>
      <c r="F51" s="44"/>
      <c r="G51" s="8"/>
      <c r="H51" s="30"/>
      <c r="I51" s="8"/>
    </row>
    <row r="52" spans="1:9" ht="14.25">
      <c r="A52" s="2"/>
      <c r="C52" s="2" t="s">
        <v>81</v>
      </c>
      <c r="D52" s="2"/>
      <c r="E52" s="2"/>
      <c r="F52" s="29" t="s">
        <v>9</v>
      </c>
      <c r="G52" s="8">
        <f>1886795+16971363</f>
        <v>18858158</v>
      </c>
      <c r="H52" s="30"/>
      <c r="I52" s="8">
        <f>19709087+1816147</f>
        <v>21525234</v>
      </c>
    </row>
    <row r="53" spans="1:9" ht="14.25" customHeight="1">
      <c r="A53" s="53"/>
      <c r="C53" s="2" t="s">
        <v>83</v>
      </c>
      <c r="D53" s="2"/>
      <c r="E53" s="2"/>
      <c r="F53" s="44"/>
      <c r="G53" s="8">
        <v>650882</v>
      </c>
      <c r="H53" s="30"/>
      <c r="I53" s="8">
        <v>679182</v>
      </c>
    </row>
    <row r="54" spans="1:9" ht="14.25">
      <c r="A54" s="53"/>
      <c r="C54" s="2" t="s">
        <v>82</v>
      </c>
      <c r="D54" s="2"/>
      <c r="E54" s="2"/>
      <c r="F54" s="44"/>
      <c r="G54" s="8">
        <v>2121027</v>
      </c>
      <c r="H54" s="30"/>
      <c r="I54" s="8">
        <v>2121027</v>
      </c>
    </row>
    <row r="55" spans="1:9" ht="6.75" customHeight="1">
      <c r="A55" s="53"/>
      <c r="B55" s="2"/>
      <c r="C55" s="2"/>
      <c r="D55" s="2"/>
      <c r="E55" s="2"/>
      <c r="F55" s="44"/>
      <c r="G55" s="8"/>
      <c r="H55" s="30"/>
      <c r="I55" s="8"/>
    </row>
    <row r="56" spans="1:9" ht="14.25">
      <c r="A56" s="53"/>
      <c r="B56" s="2"/>
      <c r="C56" s="2"/>
      <c r="D56" s="2"/>
      <c r="E56" s="2"/>
      <c r="F56" s="44"/>
      <c r="G56" s="94">
        <f>SUM(G52:G54)</f>
        <v>21630067</v>
      </c>
      <c r="H56" s="54"/>
      <c r="I56" s="94">
        <f>SUM(I52:I54)</f>
        <v>24325443</v>
      </c>
    </row>
    <row r="57" spans="1:9" ht="6.75" customHeight="1">
      <c r="A57" s="2"/>
      <c r="B57" s="2"/>
      <c r="C57" s="2"/>
      <c r="D57" s="2"/>
      <c r="E57" s="2"/>
      <c r="F57" s="44"/>
      <c r="G57" s="8"/>
      <c r="H57" s="30"/>
      <c r="I57" s="8"/>
    </row>
    <row r="58" spans="1:9" ht="14.25">
      <c r="A58" s="53"/>
      <c r="B58" s="17" t="s">
        <v>8</v>
      </c>
      <c r="C58" s="2"/>
      <c r="D58" s="2"/>
      <c r="E58" s="2"/>
      <c r="F58" s="44"/>
      <c r="G58" s="100"/>
      <c r="H58" s="54"/>
      <c r="I58" s="100"/>
    </row>
    <row r="59" spans="1:9" ht="14.25">
      <c r="A59" s="2"/>
      <c r="B59" s="45"/>
      <c r="C59" s="2" t="s">
        <v>85</v>
      </c>
      <c r="D59" s="2"/>
      <c r="E59" s="2"/>
      <c r="F59" s="29"/>
      <c r="G59" s="40">
        <v>15891953</v>
      </c>
      <c r="H59" s="54"/>
      <c r="I59" s="40">
        <v>14249715</v>
      </c>
    </row>
    <row r="60" spans="1:9" ht="14.25">
      <c r="A60" s="2"/>
      <c r="B60" s="45"/>
      <c r="C60" s="2" t="s">
        <v>86</v>
      </c>
      <c r="D60" s="2"/>
      <c r="E60" s="2"/>
      <c r="F60" s="29"/>
      <c r="G60" s="40">
        <v>6851213</v>
      </c>
      <c r="H60" s="54"/>
      <c r="I60" s="40">
        <v>7142808</v>
      </c>
    </row>
    <row r="61" spans="1:9" ht="14.25">
      <c r="A61" s="2"/>
      <c r="B61" s="45"/>
      <c r="C61" s="2" t="s">
        <v>84</v>
      </c>
      <c r="D61" s="2"/>
      <c r="E61" s="2"/>
      <c r="F61" s="29"/>
      <c r="G61" s="40">
        <v>630000</v>
      </c>
      <c r="H61" s="54"/>
      <c r="I61" s="40">
        <v>630000</v>
      </c>
    </row>
    <row r="62" spans="1:9" ht="14.25">
      <c r="A62" s="2"/>
      <c r="B62" s="45"/>
      <c r="C62" s="2" t="s">
        <v>88</v>
      </c>
      <c r="D62" s="2"/>
      <c r="E62" s="2"/>
      <c r="F62" s="29" t="s">
        <v>9</v>
      </c>
      <c r="G62" s="40">
        <f>1303227+2633624+13182000+337027+4827049</f>
        <v>22282927</v>
      </c>
      <c r="H62" s="54"/>
      <c r="I62" s="40">
        <f>13394000+403870+2762135+1163117+3312127</f>
        <v>21035249</v>
      </c>
    </row>
    <row r="63" spans="1:9" ht="14.25">
      <c r="A63" s="2"/>
      <c r="B63" s="2"/>
      <c r="C63" s="2"/>
      <c r="D63" s="2"/>
      <c r="E63" s="2"/>
      <c r="F63" s="44"/>
      <c r="G63" s="94">
        <f>SUM(G59:G62)</f>
        <v>45656093</v>
      </c>
      <c r="H63" s="54"/>
      <c r="I63" s="94">
        <f>SUM(I59:I62)</f>
        <v>43057772</v>
      </c>
    </row>
    <row r="64" spans="1:9" ht="14.25">
      <c r="A64" s="2"/>
      <c r="B64" s="2"/>
      <c r="C64" s="2"/>
      <c r="D64" s="2"/>
      <c r="E64" s="2"/>
      <c r="F64" s="44"/>
      <c r="G64" s="40"/>
      <c r="H64" s="54"/>
      <c r="I64" s="40"/>
    </row>
    <row r="65" spans="1:9" ht="14.25">
      <c r="A65" s="2"/>
      <c r="B65" s="17" t="s">
        <v>139</v>
      </c>
      <c r="C65" s="2"/>
      <c r="D65" s="2"/>
      <c r="E65" s="2"/>
      <c r="F65" s="44"/>
      <c r="G65" s="94">
        <f>G56+G63</f>
        <v>67286160</v>
      </c>
      <c r="H65" s="54"/>
      <c r="I65" s="94">
        <f>I56+I63</f>
        <v>67383215</v>
      </c>
    </row>
    <row r="66" spans="1:9" ht="14.25">
      <c r="A66" s="2"/>
      <c r="B66" s="2"/>
      <c r="C66" s="2"/>
      <c r="D66" s="2"/>
      <c r="E66" s="2"/>
      <c r="F66" s="44"/>
      <c r="G66" s="40"/>
      <c r="H66" s="54"/>
      <c r="I66" s="40"/>
    </row>
    <row r="67" spans="1:9" ht="15.75" customHeight="1" thickBot="1">
      <c r="A67" s="2"/>
      <c r="B67" s="17" t="s">
        <v>70</v>
      </c>
      <c r="C67" s="2"/>
      <c r="D67" s="2"/>
      <c r="E67" s="2"/>
      <c r="F67" s="44"/>
      <c r="G67" s="117">
        <f>G48+G65</f>
        <v>90242997</v>
      </c>
      <c r="H67" s="30"/>
      <c r="I67" s="117">
        <f>I48+I65</f>
        <v>91567335</v>
      </c>
    </row>
    <row r="68" spans="1:9" ht="6.75" customHeight="1">
      <c r="A68" s="2"/>
      <c r="B68" s="2"/>
      <c r="C68" s="2"/>
      <c r="D68" s="2"/>
      <c r="E68" s="2"/>
      <c r="F68" s="44"/>
      <c r="G68" s="8"/>
      <c r="H68" s="30"/>
      <c r="I68" s="8"/>
    </row>
    <row r="69" spans="1:9" ht="14.25">
      <c r="A69" s="53"/>
      <c r="B69" s="2" t="s">
        <v>64</v>
      </c>
      <c r="C69" s="2"/>
      <c r="D69" s="2"/>
      <c r="E69" s="2"/>
      <c r="F69" s="44"/>
      <c r="G69" s="57">
        <f>G45/(G41*10)</f>
        <v>0.13152765555173598</v>
      </c>
      <c r="H69" s="30"/>
      <c r="I69" s="57">
        <f>I45/(I41*10)</f>
        <v>0.13855918414117108</v>
      </c>
    </row>
    <row r="70" spans="1:9" ht="14.25">
      <c r="A70" s="2"/>
      <c r="B70" s="2"/>
      <c r="C70" s="2"/>
      <c r="D70" s="2"/>
      <c r="E70" s="2"/>
      <c r="F70" s="44"/>
      <c r="G70" s="2"/>
      <c r="H70" s="2"/>
      <c r="I70" s="2"/>
    </row>
    <row r="71" spans="1:9" ht="14.25">
      <c r="A71" s="2"/>
      <c r="B71" s="2"/>
      <c r="C71" s="2"/>
      <c r="D71" s="2"/>
      <c r="E71" s="2"/>
      <c r="F71" s="44"/>
      <c r="G71" s="2"/>
      <c r="H71" s="2"/>
      <c r="I71" s="2"/>
    </row>
    <row r="72" spans="2:9" ht="14.25">
      <c r="B72" s="118" t="s">
        <v>110</v>
      </c>
      <c r="C72" s="118"/>
      <c r="D72" s="118"/>
      <c r="E72" s="118"/>
      <c r="F72" s="118"/>
      <c r="G72" s="118"/>
      <c r="H72" s="118"/>
      <c r="I72" s="118"/>
    </row>
    <row r="73" spans="2:9" ht="32.25" customHeight="1">
      <c r="B73" s="118"/>
      <c r="C73" s="118"/>
      <c r="D73" s="118"/>
      <c r="E73" s="118"/>
      <c r="F73" s="118"/>
      <c r="G73" s="118"/>
      <c r="H73" s="118"/>
      <c r="I73" s="118"/>
    </row>
    <row r="74" ht="14.25">
      <c r="B74" s="2"/>
    </row>
    <row r="75" ht="14.25">
      <c r="I75" s="49">
        <v>1</v>
      </c>
    </row>
  </sheetData>
  <mergeCells count="1">
    <mergeCell ref="B72:I73"/>
  </mergeCells>
  <printOptions/>
  <pageMargins left="0.96" right="0.41" top="0.5" bottom="0.5" header="0.5" footer="0.5"/>
  <pageSetup fitToHeight="1" fitToWidth="1" horizontalDpi="600" verticalDpi="600" orientation="portrait" paperSize="9" scale="77" r:id="rId1"/>
  <headerFooter alignWithMargins="0">
    <oddFooter>&amp;L&amp;"Arial,Italic"&amp;6&amp;Z&amp;F&amp;A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252"/>
  <sheetViews>
    <sheetView zoomScale="85" zoomScaleNormal="85" zoomScaleSheetLayoutView="100" workbookViewId="0" topLeftCell="A41">
      <selection activeCell="A36" sqref="A36:D52"/>
    </sheetView>
  </sheetViews>
  <sheetFormatPr defaultColWidth="9.140625" defaultRowHeight="12.75"/>
  <cols>
    <col min="1" max="1" width="4.00390625" style="4" customWidth="1"/>
    <col min="2" max="3" width="3.7109375" style="4" customWidth="1"/>
    <col min="4" max="4" width="28.00390625" style="4" customWidth="1"/>
    <col min="5" max="5" width="5.28125" style="4" bestFit="1" customWidth="1"/>
    <col min="6" max="6" width="2.57421875" style="22" customWidth="1"/>
    <col min="7" max="8" width="21.140625" style="4" customWidth="1"/>
    <col min="9" max="9" width="1.421875" style="4" customWidth="1"/>
    <col min="10" max="10" width="17.421875" style="4" customWidth="1"/>
    <col min="11" max="11" width="18.00390625" style="4" customWidth="1"/>
    <col min="12" max="15" width="12.421875" style="37" customWidth="1"/>
    <col min="16" max="16" width="19.421875" style="28" customWidth="1"/>
    <col min="17" max="17" width="17.57421875" style="28" customWidth="1"/>
    <col min="18" max="16384" width="9.140625" style="4" customWidth="1"/>
  </cols>
  <sheetData>
    <row r="1" spans="9:11" ht="15.75">
      <c r="I1" s="49"/>
      <c r="J1" s="2"/>
      <c r="K1" s="91"/>
    </row>
    <row r="2" spans="9:11" ht="15.75">
      <c r="I2" s="108"/>
      <c r="J2" s="108"/>
      <c r="K2" s="108"/>
    </row>
    <row r="3" spans="1:11" ht="18">
      <c r="A3" s="21" t="s">
        <v>0</v>
      </c>
      <c r="I3" s="108"/>
      <c r="J3" s="108"/>
      <c r="K3" s="108"/>
    </row>
    <row r="4" ht="18">
      <c r="A4" s="21" t="s">
        <v>72</v>
      </c>
    </row>
    <row r="5" ht="15.75">
      <c r="A5" s="25" t="s">
        <v>73</v>
      </c>
    </row>
    <row r="6" ht="15.75">
      <c r="A6" s="25" t="s">
        <v>1</v>
      </c>
    </row>
    <row r="7" ht="15.75">
      <c r="A7" s="4" t="s">
        <v>2</v>
      </c>
    </row>
    <row r="8" ht="5.25" customHeight="1"/>
    <row r="9" spans="6:17" s="26" customFormat="1" ht="5.25" customHeight="1" thickBot="1">
      <c r="F9" s="27"/>
      <c r="L9" s="51"/>
      <c r="M9" s="37"/>
      <c r="N9" s="37"/>
      <c r="O9" s="37"/>
      <c r="P9" s="28"/>
      <c r="Q9" s="28"/>
    </row>
    <row r="10" ht="7.5" customHeight="1"/>
    <row r="11" spans="1:6" ht="20.25" customHeight="1">
      <c r="A11" s="17" t="s">
        <v>118</v>
      </c>
      <c r="B11" s="17"/>
      <c r="C11" s="17"/>
      <c r="D11" s="17"/>
      <c r="E11" s="17"/>
      <c r="F11" s="29"/>
    </row>
    <row r="12" spans="1:6" ht="15.75">
      <c r="A12" s="17" t="s">
        <v>48</v>
      </c>
      <c r="B12" s="17"/>
      <c r="C12" s="17"/>
      <c r="D12" s="17"/>
      <c r="E12" s="17"/>
      <c r="F12" s="29"/>
    </row>
    <row r="13" spans="1:11" ht="15.75">
      <c r="A13" s="32"/>
      <c r="B13" s="17"/>
      <c r="C13" s="17"/>
      <c r="D13" s="17"/>
      <c r="E13" s="17"/>
      <c r="F13" s="29"/>
      <c r="K13" s="33"/>
    </row>
    <row r="14" spans="6:17" s="17" customFormat="1" ht="16.5" customHeight="1">
      <c r="F14" s="29"/>
      <c r="G14" s="120" t="s">
        <v>111</v>
      </c>
      <c r="H14" s="121"/>
      <c r="J14" s="120" t="s">
        <v>111</v>
      </c>
      <c r="K14" s="121"/>
      <c r="L14" s="37"/>
      <c r="M14" s="37"/>
      <c r="N14" s="37"/>
      <c r="O14" s="37"/>
      <c r="P14" s="38"/>
      <c r="Q14" s="38"/>
    </row>
    <row r="15" spans="6:17" s="17" customFormat="1" ht="12.75">
      <c r="F15" s="29"/>
      <c r="G15" s="95" t="s">
        <v>112</v>
      </c>
      <c r="H15" s="93" t="s">
        <v>100</v>
      </c>
      <c r="J15" s="95" t="s">
        <v>112</v>
      </c>
      <c r="K15" s="93" t="s">
        <v>100</v>
      </c>
      <c r="M15" s="37"/>
      <c r="N15" s="37"/>
      <c r="O15" s="37"/>
      <c r="P15" s="38"/>
      <c r="Q15" s="38"/>
    </row>
    <row r="16" spans="5:17" s="17" customFormat="1" ht="12.75">
      <c r="E16" s="29" t="s">
        <v>3</v>
      </c>
      <c r="F16" s="29"/>
      <c r="G16" s="18" t="s">
        <v>74</v>
      </c>
      <c r="H16" s="5" t="s">
        <v>74</v>
      </c>
      <c r="J16" s="18" t="s">
        <v>74</v>
      </c>
      <c r="K16" s="111" t="s">
        <v>74</v>
      </c>
      <c r="L16" s="37"/>
      <c r="M16" s="37"/>
      <c r="N16" s="37"/>
      <c r="O16" s="37"/>
      <c r="P16" s="38"/>
      <c r="Q16" s="38"/>
    </row>
    <row r="17" spans="5:17" s="17" customFormat="1" ht="12.75">
      <c r="E17" s="29"/>
      <c r="F17" s="29"/>
      <c r="G17" s="16"/>
      <c r="H17" s="16"/>
      <c r="J17" s="16"/>
      <c r="K17" s="16"/>
      <c r="L17" s="37"/>
      <c r="M17" s="37"/>
      <c r="N17" s="37"/>
      <c r="O17" s="37"/>
      <c r="P17" s="38"/>
      <c r="Q17" s="38"/>
    </row>
    <row r="18" spans="5:17" s="17" customFormat="1" ht="15.75" customHeight="1">
      <c r="E18" s="29"/>
      <c r="F18" s="29"/>
      <c r="G18" s="16" t="s">
        <v>54</v>
      </c>
      <c r="H18" s="16" t="s">
        <v>53</v>
      </c>
      <c r="J18" s="16" t="s">
        <v>114</v>
      </c>
      <c r="K18" s="16" t="s">
        <v>114</v>
      </c>
      <c r="L18" s="37"/>
      <c r="M18" s="37"/>
      <c r="N18" s="37"/>
      <c r="O18" s="37"/>
      <c r="P18" s="38"/>
      <c r="Q18" s="38"/>
    </row>
    <row r="19" spans="5:17" s="17" customFormat="1" ht="12.75">
      <c r="E19" s="29"/>
      <c r="F19" s="29"/>
      <c r="G19" s="16" t="s">
        <v>52</v>
      </c>
      <c r="H19" s="16" t="s">
        <v>52</v>
      </c>
      <c r="J19" s="16" t="s">
        <v>57</v>
      </c>
      <c r="K19" s="16" t="s">
        <v>57</v>
      </c>
      <c r="L19" s="37"/>
      <c r="M19" s="37"/>
      <c r="N19" s="37"/>
      <c r="O19" s="37"/>
      <c r="P19" s="38"/>
      <c r="Q19" s="38"/>
    </row>
    <row r="20" spans="6:17" s="17" customFormat="1" ht="12.75">
      <c r="F20" s="29"/>
      <c r="G20" s="16" t="s">
        <v>113</v>
      </c>
      <c r="H20" s="16" t="s">
        <v>113</v>
      </c>
      <c r="J20" s="19" t="s">
        <v>51</v>
      </c>
      <c r="K20" s="19" t="s">
        <v>51</v>
      </c>
      <c r="L20" s="37"/>
      <c r="M20" s="37"/>
      <c r="N20" s="37"/>
      <c r="O20" s="37"/>
      <c r="P20" s="38"/>
      <c r="Q20" s="38"/>
    </row>
    <row r="21" spans="6:17" s="17" customFormat="1" ht="12.75">
      <c r="F21" s="29"/>
      <c r="G21" s="31"/>
      <c r="H21" s="6"/>
      <c r="J21" s="19"/>
      <c r="K21" s="6"/>
      <c r="L21" s="37"/>
      <c r="M21" s="37"/>
      <c r="N21" s="37"/>
      <c r="O21" s="37"/>
      <c r="P21" s="38"/>
      <c r="Q21" s="38"/>
    </row>
    <row r="22" spans="1:17" ht="15.75">
      <c r="A22" s="17" t="s">
        <v>13</v>
      </c>
      <c r="B22" s="17"/>
      <c r="C22" s="17"/>
      <c r="D22" s="17"/>
      <c r="E22" s="17"/>
      <c r="F22" s="29"/>
      <c r="G22" s="3">
        <v>37635429</v>
      </c>
      <c r="H22" s="3">
        <v>16467912</v>
      </c>
      <c r="J22" s="3">
        <v>37635429</v>
      </c>
      <c r="K22" s="3">
        <v>16467912</v>
      </c>
      <c r="L22" s="41"/>
      <c r="M22" s="41"/>
      <c r="N22" s="41"/>
      <c r="O22" s="41"/>
      <c r="P22" s="41"/>
      <c r="Q22" s="41"/>
    </row>
    <row r="23" spans="1:17" ht="15.75">
      <c r="A23" s="2"/>
      <c r="B23" s="17"/>
      <c r="C23" s="17"/>
      <c r="D23" s="17"/>
      <c r="E23" s="17"/>
      <c r="F23" s="29"/>
      <c r="G23" s="3"/>
      <c r="H23" s="3"/>
      <c r="J23" s="3"/>
      <c r="K23" s="3"/>
      <c r="L23" s="113"/>
      <c r="M23" s="114"/>
      <c r="N23" s="41"/>
      <c r="O23" s="41"/>
      <c r="P23" s="41"/>
      <c r="Q23" s="41"/>
    </row>
    <row r="24" spans="1:17" ht="15.75">
      <c r="A24" s="2" t="s">
        <v>14</v>
      </c>
      <c r="B24" s="17"/>
      <c r="C24" s="17"/>
      <c r="D24" s="17"/>
      <c r="E24" s="17"/>
      <c r="F24" s="29"/>
      <c r="G24" s="3">
        <v>-37089616</v>
      </c>
      <c r="H24" s="3">
        <v>-16483167</v>
      </c>
      <c r="J24" s="3">
        <v>-37089616</v>
      </c>
      <c r="K24" s="3">
        <v>-16483167</v>
      </c>
      <c r="L24" s="41"/>
      <c r="M24" s="41"/>
      <c r="N24" s="41"/>
      <c r="O24" s="41"/>
      <c r="P24" s="41"/>
      <c r="Q24" s="41"/>
    </row>
    <row r="25" spans="1:17" ht="15.75">
      <c r="A25" s="2"/>
      <c r="B25" s="17"/>
      <c r="C25" s="17"/>
      <c r="D25" s="17"/>
      <c r="E25" s="17"/>
      <c r="F25" s="29"/>
      <c r="G25" s="9"/>
      <c r="H25" s="9"/>
      <c r="J25" s="9"/>
      <c r="K25" s="9"/>
      <c r="L25" s="41"/>
      <c r="M25" s="41"/>
      <c r="N25" s="41"/>
      <c r="O25" s="41"/>
      <c r="P25" s="41"/>
      <c r="Q25" s="41"/>
    </row>
    <row r="26" spans="1:17" ht="15.75">
      <c r="A26" s="2" t="s">
        <v>115</v>
      </c>
      <c r="B26" s="17"/>
      <c r="C26" s="17"/>
      <c r="D26" s="17"/>
      <c r="E26" s="17"/>
      <c r="F26" s="29"/>
      <c r="G26" s="8">
        <f>SUM(G22:G25)</f>
        <v>545813</v>
      </c>
      <c r="H26" s="8">
        <f>SUM(H22:H25)</f>
        <v>-15255</v>
      </c>
      <c r="J26" s="8">
        <f>SUM(J22:J25)</f>
        <v>545813</v>
      </c>
      <c r="K26" s="8">
        <f>SUM(K22:K25)</f>
        <v>-15255</v>
      </c>
      <c r="L26" s="40"/>
      <c r="M26" s="40"/>
      <c r="N26" s="41"/>
      <c r="O26" s="41"/>
      <c r="P26" s="41"/>
      <c r="Q26" s="40"/>
    </row>
    <row r="27" spans="1:17" ht="15.75">
      <c r="A27" s="2"/>
      <c r="B27" s="17"/>
      <c r="C27" s="17"/>
      <c r="D27" s="17"/>
      <c r="E27" s="17"/>
      <c r="F27" s="29"/>
      <c r="G27" s="3"/>
      <c r="H27" s="115"/>
      <c r="J27" s="3"/>
      <c r="K27" s="115"/>
      <c r="L27" s="41"/>
      <c r="M27" s="41"/>
      <c r="N27" s="41"/>
      <c r="O27" s="41"/>
      <c r="P27" s="41"/>
      <c r="Q27" s="112"/>
    </row>
    <row r="28" spans="1:17" ht="15.75">
      <c r="A28" s="2" t="s">
        <v>67</v>
      </c>
      <c r="B28" s="17"/>
      <c r="C28" s="17"/>
      <c r="D28" s="17"/>
      <c r="E28" s="17"/>
      <c r="F28" s="29"/>
      <c r="G28" s="3">
        <v>-1483628</v>
      </c>
      <c r="H28" s="3">
        <v>-1214332</v>
      </c>
      <c r="J28" s="3">
        <v>-1483628</v>
      </c>
      <c r="K28" s="3">
        <v>-1214332</v>
      </c>
      <c r="L28" s="41"/>
      <c r="M28" s="41"/>
      <c r="N28" s="41"/>
      <c r="O28" s="41"/>
      <c r="P28" s="41"/>
      <c r="Q28" s="41"/>
    </row>
    <row r="29" spans="1:17" ht="15.75">
      <c r="A29" s="2" t="s">
        <v>15</v>
      </c>
      <c r="B29" s="17"/>
      <c r="C29" s="17"/>
      <c r="D29" s="17"/>
      <c r="E29" s="17"/>
      <c r="F29" s="29"/>
      <c r="G29" s="3">
        <f>72099-G34</f>
        <v>65049</v>
      </c>
      <c r="H29" s="3">
        <v>82932</v>
      </c>
      <c r="J29" s="3">
        <f>72099-J34</f>
        <v>65049</v>
      </c>
      <c r="K29" s="3">
        <v>82932</v>
      </c>
      <c r="L29" s="41"/>
      <c r="M29" s="41"/>
      <c r="N29" s="41"/>
      <c r="O29" s="41"/>
      <c r="P29" s="41"/>
      <c r="Q29" s="41"/>
    </row>
    <row r="30" spans="1:17" ht="15.75">
      <c r="A30" s="2"/>
      <c r="B30" s="17"/>
      <c r="C30" s="17"/>
      <c r="D30" s="17"/>
      <c r="E30" s="17"/>
      <c r="F30" s="29"/>
      <c r="G30" s="9"/>
      <c r="H30" s="9"/>
      <c r="J30" s="9"/>
      <c r="K30" s="9"/>
      <c r="L30" s="41"/>
      <c r="M30" s="41"/>
      <c r="N30" s="41"/>
      <c r="O30" s="41"/>
      <c r="P30" s="41"/>
      <c r="Q30" s="41"/>
    </row>
    <row r="31" spans="1:17" ht="15.75">
      <c r="A31" s="17" t="s">
        <v>117</v>
      </c>
      <c r="B31" s="17"/>
      <c r="C31" s="17"/>
      <c r="D31" s="17"/>
      <c r="E31" s="17"/>
      <c r="F31" s="29"/>
      <c r="G31" s="8">
        <f>SUM(G26:G30)</f>
        <v>-872766</v>
      </c>
      <c r="H31" s="8">
        <f>SUM(H26:H30)</f>
        <v>-1146655</v>
      </c>
      <c r="J31" s="8">
        <f>SUM(J26:J30)</f>
        <v>-872766</v>
      </c>
      <c r="K31" s="8">
        <f>SUM(K26:K30)</f>
        <v>-1146655</v>
      </c>
      <c r="L31" s="40"/>
      <c r="M31" s="40"/>
      <c r="N31" s="41"/>
      <c r="O31" s="41"/>
      <c r="P31" s="41"/>
      <c r="Q31" s="40"/>
    </row>
    <row r="32" spans="1:17" ht="15.75">
      <c r="A32" s="2"/>
      <c r="B32" s="17"/>
      <c r="C32" s="17"/>
      <c r="D32" s="17"/>
      <c r="E32" s="17"/>
      <c r="F32" s="29"/>
      <c r="G32" s="3"/>
      <c r="H32" s="3"/>
      <c r="J32" s="3"/>
      <c r="K32" s="3"/>
      <c r="L32" s="41"/>
      <c r="M32" s="41"/>
      <c r="N32" s="41"/>
      <c r="O32" s="41"/>
      <c r="P32" s="41"/>
      <c r="Q32" s="41"/>
    </row>
    <row r="33" spans="1:17" ht="15.75">
      <c r="A33" s="2" t="s">
        <v>55</v>
      </c>
      <c r="B33" s="17"/>
      <c r="C33" s="17"/>
      <c r="D33" s="17"/>
      <c r="E33" s="17"/>
      <c r="F33" s="29"/>
      <c r="G33" s="3">
        <v>-361272</v>
      </c>
      <c r="H33" s="3">
        <v>-380772</v>
      </c>
      <c r="J33" s="3">
        <v>-361272</v>
      </c>
      <c r="K33" s="3">
        <v>-380772</v>
      </c>
      <c r="L33" s="41"/>
      <c r="M33" s="41"/>
      <c r="N33" s="41"/>
      <c r="O33" s="41"/>
      <c r="P33" s="41"/>
      <c r="Q33" s="41"/>
    </row>
    <row r="34" spans="1:17" ht="15.75">
      <c r="A34" s="2" t="s">
        <v>16</v>
      </c>
      <c r="B34" s="17"/>
      <c r="C34" s="17"/>
      <c r="D34" s="17"/>
      <c r="E34" s="17"/>
      <c r="F34" s="29"/>
      <c r="G34" s="3">
        <v>7050</v>
      </c>
      <c r="H34" s="3">
        <v>5780</v>
      </c>
      <c r="J34" s="3">
        <v>7050</v>
      </c>
      <c r="K34" s="3">
        <v>5780</v>
      </c>
      <c r="L34" s="41"/>
      <c r="M34" s="41"/>
      <c r="N34" s="41"/>
      <c r="O34" s="41"/>
      <c r="P34" s="41"/>
      <c r="Q34" s="41"/>
    </row>
    <row r="35" spans="1:17" ht="15.75">
      <c r="A35" s="2"/>
      <c r="B35" s="17"/>
      <c r="C35" s="17"/>
      <c r="D35" s="17"/>
      <c r="E35" s="17"/>
      <c r="F35" s="29"/>
      <c r="G35" s="9"/>
      <c r="H35" s="9"/>
      <c r="J35" s="9"/>
      <c r="K35" s="9"/>
      <c r="L35" s="41"/>
      <c r="M35" s="41"/>
      <c r="N35" s="41"/>
      <c r="O35" s="41"/>
      <c r="P35" s="41"/>
      <c r="Q35" s="41"/>
    </row>
    <row r="36" spans="1:17" ht="15.75">
      <c r="A36" s="17" t="s">
        <v>128</v>
      </c>
      <c r="B36" s="17"/>
      <c r="C36" s="17"/>
      <c r="D36" s="17"/>
      <c r="E36" s="17"/>
      <c r="F36" s="29"/>
      <c r="G36" s="8">
        <f>SUM(G31:G34)</f>
        <v>-1226988</v>
      </c>
      <c r="H36" s="8">
        <f>SUM(H31:H35)</f>
        <v>-1521647</v>
      </c>
      <c r="I36" s="8">
        <f>SUM(I31:I35)</f>
        <v>0</v>
      </c>
      <c r="J36" s="8">
        <f>SUM(J31:J34)</f>
        <v>-1226988</v>
      </c>
      <c r="K36" s="8">
        <f>SUM(K31:K35)</f>
        <v>-1521647</v>
      </c>
      <c r="L36" s="40"/>
      <c r="M36" s="40"/>
      <c r="N36" s="41"/>
      <c r="O36" s="41"/>
      <c r="P36" s="41"/>
      <c r="Q36" s="40"/>
    </row>
    <row r="37" spans="1:17" ht="15.75">
      <c r="A37" s="17"/>
      <c r="B37" s="17"/>
      <c r="C37" s="17"/>
      <c r="D37" s="17"/>
      <c r="E37" s="17"/>
      <c r="F37" s="29"/>
      <c r="G37" s="8"/>
      <c r="H37" s="8"/>
      <c r="J37" s="8"/>
      <c r="K37" s="8"/>
      <c r="L37" s="40"/>
      <c r="M37" s="40"/>
      <c r="N37" s="41"/>
      <c r="O37" s="41"/>
      <c r="P37" s="41"/>
      <c r="Q37" s="40"/>
    </row>
    <row r="38" spans="1:17" ht="15.75">
      <c r="A38" s="2" t="s">
        <v>17</v>
      </c>
      <c r="B38" s="17"/>
      <c r="C38" s="17"/>
      <c r="D38" s="17"/>
      <c r="E38" s="29" t="s">
        <v>18</v>
      </c>
      <c r="F38" s="29"/>
      <c r="G38" s="3">
        <v>-295</v>
      </c>
      <c r="H38" s="3">
        <v>-322</v>
      </c>
      <c r="J38" s="3">
        <v>-295</v>
      </c>
      <c r="K38" s="3">
        <v>-322</v>
      </c>
      <c r="L38" s="41"/>
      <c r="M38" s="41"/>
      <c r="N38" s="41"/>
      <c r="O38" s="41"/>
      <c r="P38" s="41"/>
      <c r="Q38" s="41"/>
    </row>
    <row r="39" spans="1:17" ht="15.75">
      <c r="A39" s="2"/>
      <c r="B39" s="17"/>
      <c r="C39" s="17"/>
      <c r="D39" s="17"/>
      <c r="E39" s="17"/>
      <c r="F39" s="29"/>
      <c r="G39" s="9"/>
      <c r="H39" s="9"/>
      <c r="J39" s="9"/>
      <c r="K39" s="9"/>
      <c r="L39" s="41"/>
      <c r="M39" s="41"/>
      <c r="N39" s="41"/>
      <c r="O39" s="41"/>
      <c r="P39" s="41"/>
      <c r="Q39" s="41"/>
    </row>
    <row r="40" spans="1:17" ht="16.5" thickBot="1">
      <c r="A40" s="17" t="s">
        <v>143</v>
      </c>
      <c r="B40" s="17"/>
      <c r="C40" s="17"/>
      <c r="D40" s="17"/>
      <c r="E40" s="17"/>
      <c r="F40" s="29"/>
      <c r="G40" s="96">
        <f>SUM(G36:G39)</f>
        <v>-1227283</v>
      </c>
      <c r="H40" s="96">
        <f>SUM(H36:H39)</f>
        <v>-1521969</v>
      </c>
      <c r="J40" s="96">
        <f>SUM(J36:J39)</f>
        <v>-1227283</v>
      </c>
      <c r="K40" s="96">
        <f>SUM(K36:K39)</f>
        <v>-1521969</v>
      </c>
      <c r="L40" s="40"/>
      <c r="M40" s="40"/>
      <c r="N40" s="41"/>
      <c r="O40" s="41"/>
      <c r="P40" s="41"/>
      <c r="Q40" s="40"/>
    </row>
    <row r="41" spans="1:17" ht="16.5" thickTop="1">
      <c r="A41" s="17"/>
      <c r="B41" s="17"/>
      <c r="C41" s="17"/>
      <c r="D41" s="17"/>
      <c r="E41" s="17"/>
      <c r="F41" s="29"/>
      <c r="G41" s="8"/>
      <c r="H41" s="8"/>
      <c r="J41" s="8"/>
      <c r="K41" s="8"/>
      <c r="L41" s="75"/>
      <c r="M41" s="75"/>
      <c r="N41" s="41"/>
      <c r="O41" s="41"/>
      <c r="P41" s="41"/>
      <c r="Q41" s="40"/>
    </row>
    <row r="42" spans="1:17" ht="15.75">
      <c r="A42" s="17" t="s">
        <v>65</v>
      </c>
      <c r="B42" s="17"/>
      <c r="C42" s="17"/>
      <c r="D42" s="17"/>
      <c r="E42" s="17"/>
      <c r="F42" s="29"/>
      <c r="G42" s="8"/>
      <c r="H42" s="8"/>
      <c r="J42" s="8"/>
      <c r="K42" s="8"/>
      <c r="L42" s="75"/>
      <c r="M42" s="75"/>
      <c r="N42" s="41"/>
      <c r="O42" s="41"/>
      <c r="P42" s="41"/>
      <c r="Q42" s="40"/>
    </row>
    <row r="43" spans="1:17" ht="15.75">
      <c r="A43" s="2" t="s">
        <v>66</v>
      </c>
      <c r="B43" s="17"/>
      <c r="C43" s="17"/>
      <c r="D43" s="17"/>
      <c r="E43" s="17"/>
      <c r="F43" s="29"/>
      <c r="G43" s="8">
        <f>G45-G44</f>
        <v>-1227283</v>
      </c>
      <c r="H43" s="8">
        <f>H45-H44</f>
        <v>-1521969</v>
      </c>
      <c r="J43" s="8">
        <f>J45-J44</f>
        <v>-1227283</v>
      </c>
      <c r="K43" s="8">
        <f>K45-K44</f>
        <v>-1521969</v>
      </c>
      <c r="L43" s="75"/>
      <c r="M43" s="75"/>
      <c r="N43" s="41"/>
      <c r="O43" s="41"/>
      <c r="P43" s="41"/>
      <c r="Q43" s="40"/>
    </row>
    <row r="44" spans="1:17" ht="15.75">
      <c r="A44" s="2" t="s">
        <v>12</v>
      </c>
      <c r="B44" s="17"/>
      <c r="C44" s="17"/>
      <c r="D44" s="17"/>
      <c r="E44" s="17"/>
      <c r="F44" s="29"/>
      <c r="G44" s="9">
        <v>0</v>
      </c>
      <c r="H44" s="9">
        <v>0</v>
      </c>
      <c r="J44" s="9">
        <v>0</v>
      </c>
      <c r="K44" s="9">
        <v>0</v>
      </c>
      <c r="L44" s="75"/>
      <c r="M44" s="75"/>
      <c r="N44" s="41"/>
      <c r="O44" s="41"/>
      <c r="P44" s="41"/>
      <c r="Q44" s="41"/>
    </row>
    <row r="45" spans="1:17" ht="16.5" thickBot="1">
      <c r="A45" s="17" t="s">
        <v>143</v>
      </c>
      <c r="B45" s="17"/>
      <c r="C45" s="17"/>
      <c r="D45" s="17"/>
      <c r="E45" s="17"/>
      <c r="F45" s="29"/>
      <c r="G45" s="96">
        <f>G40</f>
        <v>-1227283</v>
      </c>
      <c r="H45" s="96">
        <f>H40</f>
        <v>-1521969</v>
      </c>
      <c r="J45" s="96">
        <f>J40</f>
        <v>-1227283</v>
      </c>
      <c r="K45" s="96">
        <f>K40</f>
        <v>-1521969</v>
      </c>
      <c r="L45" s="75"/>
      <c r="M45" s="75"/>
      <c r="N45" s="41"/>
      <c r="O45" s="41"/>
      <c r="P45" s="41"/>
      <c r="Q45" s="40"/>
    </row>
    <row r="46" spans="1:11" ht="16.5" thickTop="1">
      <c r="A46" s="2"/>
      <c r="B46" s="17"/>
      <c r="C46" s="17"/>
      <c r="D46" s="17"/>
      <c r="E46" s="17"/>
      <c r="F46" s="29"/>
      <c r="G46" s="3"/>
      <c r="H46" s="3"/>
      <c r="J46" s="3"/>
      <c r="K46" s="3"/>
    </row>
    <row r="47" spans="1:11" ht="15.75">
      <c r="A47" s="2"/>
      <c r="B47" s="17"/>
      <c r="C47" s="17"/>
      <c r="D47" s="17"/>
      <c r="E47" s="17"/>
      <c r="F47" s="29"/>
      <c r="G47" s="3"/>
      <c r="H47" s="3"/>
      <c r="J47" s="3"/>
      <c r="K47" s="3"/>
    </row>
    <row r="48" spans="1:11" ht="15.75">
      <c r="A48" s="2" t="s">
        <v>144</v>
      </c>
      <c r="B48" s="17"/>
      <c r="C48" s="17"/>
      <c r="D48" s="17"/>
      <c r="E48" s="29" t="s">
        <v>19</v>
      </c>
      <c r="F48" s="29"/>
      <c r="G48" s="11">
        <f>(G43/('Consol.BS'!$G$41*10))*100</f>
        <v>-0.7031528589435087</v>
      </c>
      <c r="H48" s="11">
        <f>(H43/('Consol.BS'!$G$41*10))*100</f>
        <v>-0.8719886558954967</v>
      </c>
      <c r="J48" s="11">
        <f>(J43/('Consol.BS'!$G$41*10))*100</f>
        <v>-0.7031528589435087</v>
      </c>
      <c r="K48" s="11">
        <f>(K43/('Consol.BS'!$G$41*10))*100</f>
        <v>-0.8719886558954967</v>
      </c>
    </row>
    <row r="49" spans="1:11" ht="15.75">
      <c r="A49" s="2"/>
      <c r="B49" s="17"/>
      <c r="C49" s="17"/>
      <c r="D49" s="17"/>
      <c r="E49" s="17"/>
      <c r="F49" s="29"/>
      <c r="G49" s="3"/>
      <c r="H49" s="3"/>
      <c r="J49" s="3"/>
      <c r="K49" s="3"/>
    </row>
    <row r="50" spans="1:11" ht="15.75">
      <c r="A50" s="2" t="s">
        <v>20</v>
      </c>
      <c r="B50" s="17"/>
      <c r="C50" s="17"/>
      <c r="D50" s="17"/>
      <c r="E50" s="29" t="s">
        <v>19</v>
      </c>
      <c r="F50" s="29"/>
      <c r="G50" s="8" t="s">
        <v>21</v>
      </c>
      <c r="H50" s="8" t="s">
        <v>21</v>
      </c>
      <c r="I50" s="109"/>
      <c r="J50" s="8" t="s">
        <v>21</v>
      </c>
      <c r="K50" s="8" t="s">
        <v>21</v>
      </c>
    </row>
    <row r="51" spans="1:11" ht="15.75">
      <c r="A51" s="2"/>
      <c r="B51" s="17"/>
      <c r="C51" s="17"/>
      <c r="D51" s="17"/>
      <c r="E51" s="17"/>
      <c r="F51" s="29"/>
      <c r="G51" s="3"/>
      <c r="H51" s="7"/>
      <c r="J51" s="3"/>
      <c r="K51" s="7"/>
    </row>
    <row r="52" spans="1:11" ht="15.75">
      <c r="A52" s="107" t="s">
        <v>105</v>
      </c>
      <c r="B52" s="110"/>
      <c r="C52" s="110"/>
      <c r="D52" s="17"/>
      <c r="E52" s="17"/>
      <c r="F52" s="29"/>
      <c r="G52" s="3"/>
      <c r="H52" s="7"/>
      <c r="J52" s="3"/>
      <c r="K52" s="7"/>
    </row>
    <row r="53" spans="1:11" ht="15.75">
      <c r="A53" s="107" t="s">
        <v>103</v>
      </c>
      <c r="B53" s="110"/>
      <c r="C53" s="107" t="s">
        <v>104</v>
      </c>
      <c r="D53" s="17"/>
      <c r="E53" s="17"/>
      <c r="F53" s="29"/>
      <c r="G53" s="3"/>
      <c r="H53" s="7"/>
      <c r="J53" s="3"/>
      <c r="K53" s="7"/>
    </row>
    <row r="54" spans="1:11" ht="15.75">
      <c r="A54" s="2"/>
      <c r="B54" s="17"/>
      <c r="C54" s="17"/>
      <c r="D54" s="17"/>
      <c r="E54" s="36"/>
      <c r="F54" s="29"/>
      <c r="G54" s="3"/>
      <c r="H54" s="7"/>
      <c r="J54" s="3"/>
      <c r="K54" s="7"/>
    </row>
    <row r="55" spans="1:11" ht="15.75">
      <c r="A55" s="37"/>
      <c r="B55" s="38"/>
      <c r="C55" s="38"/>
      <c r="D55" s="38"/>
      <c r="E55" s="38"/>
      <c r="F55" s="39"/>
      <c r="G55" s="41"/>
      <c r="H55" s="20"/>
      <c r="I55" s="28"/>
      <c r="J55" s="41"/>
      <c r="K55" s="20"/>
    </row>
    <row r="56" spans="1:11" ht="15.75">
      <c r="A56" s="37"/>
      <c r="B56" s="38"/>
      <c r="C56" s="38"/>
      <c r="D56" s="38"/>
      <c r="E56" s="42"/>
      <c r="F56" s="39"/>
      <c r="G56" s="41"/>
      <c r="H56" s="20"/>
      <c r="I56" s="28"/>
      <c r="J56" s="41"/>
      <c r="K56" s="20"/>
    </row>
    <row r="57" spans="1:11" ht="15.75" customHeight="1">
      <c r="A57" s="119" t="s">
        <v>116</v>
      </c>
      <c r="B57" s="119"/>
      <c r="C57" s="119"/>
      <c r="D57" s="119"/>
      <c r="E57" s="119"/>
      <c r="F57" s="119"/>
      <c r="G57" s="119"/>
      <c r="H57" s="119"/>
      <c r="I57" s="119"/>
      <c r="J57" s="119"/>
      <c r="K57" s="119"/>
    </row>
    <row r="58" spans="1:11" ht="15.75">
      <c r="A58" s="119"/>
      <c r="B58" s="119"/>
      <c r="C58" s="119"/>
      <c r="D58" s="119"/>
      <c r="E58" s="119"/>
      <c r="F58" s="119"/>
      <c r="G58" s="119"/>
      <c r="H58" s="119"/>
      <c r="I58" s="119"/>
      <c r="J58" s="119"/>
      <c r="K58" s="119"/>
    </row>
    <row r="59" spans="1:11" ht="15.75">
      <c r="A59" s="2"/>
      <c r="B59" s="17"/>
      <c r="C59" s="17"/>
      <c r="D59" s="17"/>
      <c r="E59" s="17"/>
      <c r="F59" s="29"/>
      <c r="G59" s="3"/>
      <c r="H59" s="7"/>
      <c r="J59" s="3"/>
      <c r="K59" s="7"/>
    </row>
    <row r="60" spans="1:11" ht="15.75">
      <c r="A60" s="2"/>
      <c r="B60" s="17"/>
      <c r="C60" s="17"/>
      <c r="D60" s="17"/>
      <c r="E60" s="17"/>
      <c r="F60" s="29"/>
      <c r="G60" s="3"/>
      <c r="H60" s="7"/>
      <c r="J60" s="3"/>
      <c r="K60" s="7"/>
    </row>
    <row r="61" spans="1:11" ht="15.75">
      <c r="A61" s="2"/>
      <c r="B61" s="17"/>
      <c r="C61" s="17"/>
      <c r="D61" s="17"/>
      <c r="E61" s="17"/>
      <c r="F61" s="29"/>
      <c r="G61" s="3"/>
      <c r="H61" s="7"/>
      <c r="J61" s="3"/>
      <c r="K61" s="7"/>
    </row>
    <row r="62" spans="1:11" ht="15.75">
      <c r="A62" s="2"/>
      <c r="B62" s="17"/>
      <c r="C62" s="17"/>
      <c r="D62" s="17"/>
      <c r="E62" s="17"/>
      <c r="F62" s="29"/>
      <c r="G62" s="3"/>
      <c r="H62" s="7"/>
      <c r="J62" s="3"/>
      <c r="K62" s="7"/>
    </row>
    <row r="63" spans="1:11" ht="15.75">
      <c r="A63" s="2"/>
      <c r="B63" s="17"/>
      <c r="C63" s="17"/>
      <c r="D63" s="17"/>
      <c r="E63" s="17"/>
      <c r="F63" s="29"/>
      <c r="G63" s="3"/>
      <c r="H63" s="7"/>
      <c r="J63" s="3"/>
      <c r="K63" s="7"/>
    </row>
    <row r="64" spans="1:11" ht="15.75">
      <c r="A64" s="2"/>
      <c r="B64" s="2"/>
      <c r="C64" s="2"/>
      <c r="D64" s="2"/>
      <c r="E64" s="2"/>
      <c r="F64" s="44"/>
      <c r="G64" s="3"/>
      <c r="H64" s="7"/>
      <c r="J64" s="3"/>
      <c r="K64" s="7"/>
    </row>
    <row r="65" spans="1:11" ht="15.75">
      <c r="A65" s="2"/>
      <c r="B65" s="2"/>
      <c r="C65" s="2"/>
      <c r="D65" s="2"/>
      <c r="E65" s="2"/>
      <c r="F65" s="44"/>
      <c r="G65" s="3"/>
      <c r="H65" s="7"/>
      <c r="J65" s="3"/>
      <c r="K65" s="7"/>
    </row>
    <row r="66" spans="1:11" ht="15.75">
      <c r="A66" s="2"/>
      <c r="B66" s="2"/>
      <c r="C66" s="2"/>
      <c r="D66" s="2"/>
      <c r="E66" s="2"/>
      <c r="F66" s="44"/>
      <c r="G66" s="3"/>
      <c r="H66" s="7"/>
      <c r="J66" s="3"/>
      <c r="K66" s="7"/>
    </row>
    <row r="67" spans="1:11" ht="15.75">
      <c r="A67" s="2"/>
      <c r="B67" s="2"/>
      <c r="C67" s="2"/>
      <c r="D67" s="2"/>
      <c r="E67" s="2"/>
      <c r="F67" s="44"/>
      <c r="G67" s="3"/>
      <c r="H67" s="7"/>
      <c r="J67" s="3"/>
      <c r="K67" s="7"/>
    </row>
    <row r="68" spans="1:11" ht="15.75">
      <c r="A68" s="2"/>
      <c r="B68" s="2"/>
      <c r="C68" s="2"/>
      <c r="D68" s="2"/>
      <c r="E68" s="2"/>
      <c r="F68" s="44"/>
      <c r="G68" s="3"/>
      <c r="H68" s="7"/>
      <c r="J68" s="3"/>
      <c r="K68" s="7"/>
    </row>
    <row r="69" spans="1:10" ht="15.75">
      <c r="A69" s="2"/>
      <c r="B69" s="2"/>
      <c r="C69" s="2"/>
      <c r="D69" s="2"/>
      <c r="E69" s="2"/>
      <c r="F69" s="44"/>
      <c r="G69" s="3"/>
      <c r="H69" s="12"/>
      <c r="J69" s="3"/>
    </row>
    <row r="70" spans="1:11" ht="15.75">
      <c r="A70" s="2"/>
      <c r="B70" s="17"/>
      <c r="C70" s="17"/>
      <c r="D70" s="17"/>
      <c r="E70" s="17"/>
      <c r="F70" s="29"/>
      <c r="G70" s="3"/>
      <c r="H70" s="7"/>
      <c r="J70" s="3"/>
      <c r="K70" s="7"/>
    </row>
    <row r="71" spans="1:11" ht="15.75">
      <c r="A71" s="2"/>
      <c r="B71" s="17"/>
      <c r="C71" s="17"/>
      <c r="D71" s="17"/>
      <c r="E71" s="17"/>
      <c r="F71" s="29"/>
      <c r="G71" s="46"/>
      <c r="H71" s="7"/>
      <c r="J71" s="46"/>
      <c r="K71" s="7"/>
    </row>
    <row r="72" spans="1:11" ht="15.75">
      <c r="A72" s="25"/>
      <c r="G72" s="47"/>
      <c r="H72" s="13"/>
      <c r="J72" s="47"/>
      <c r="K72" s="13"/>
    </row>
    <row r="73" spans="1:11" ht="15.75">
      <c r="A73" s="25"/>
      <c r="G73" s="47"/>
      <c r="H73" s="13"/>
      <c r="J73" s="47"/>
      <c r="K73" s="13"/>
    </row>
    <row r="74" spans="1:11" ht="15.75">
      <c r="A74" s="25"/>
      <c r="G74" s="47"/>
      <c r="H74" s="13"/>
      <c r="J74" s="47"/>
      <c r="K74" s="13"/>
    </row>
    <row r="75" spans="1:11" ht="15.75">
      <c r="A75" s="25"/>
      <c r="G75" s="47"/>
      <c r="H75" s="13"/>
      <c r="J75" s="47"/>
      <c r="K75" s="13"/>
    </row>
    <row r="76" spans="1:11" ht="15.75">
      <c r="A76" s="25"/>
      <c r="G76" s="47"/>
      <c r="H76" s="13"/>
      <c r="J76" s="47"/>
      <c r="K76" s="13"/>
    </row>
    <row r="77" spans="1:10" ht="15.75">
      <c r="A77" s="25"/>
      <c r="G77" s="47"/>
      <c r="H77" s="13"/>
      <c r="J77" s="47"/>
    </row>
    <row r="78" spans="1:11" ht="15.75">
      <c r="A78" s="25"/>
      <c r="G78" s="24"/>
      <c r="H78" s="14"/>
      <c r="J78" s="24"/>
      <c r="K78" s="14"/>
    </row>
    <row r="79" spans="1:11" ht="15.75">
      <c r="A79" s="25"/>
      <c r="G79" s="24"/>
      <c r="H79" s="14"/>
      <c r="J79" s="24"/>
      <c r="K79" s="48">
        <v>2</v>
      </c>
    </row>
    <row r="80" spans="1:11" ht="15.75">
      <c r="A80" s="25"/>
      <c r="G80" s="24"/>
      <c r="H80" s="14"/>
      <c r="J80" s="24"/>
      <c r="K80" s="14"/>
    </row>
    <row r="81" spans="1:11" ht="15.75">
      <c r="A81" s="25"/>
      <c r="G81" s="24"/>
      <c r="H81" s="14"/>
      <c r="J81" s="24"/>
      <c r="K81" s="14"/>
    </row>
    <row r="82" spans="1:11" ht="15.75">
      <c r="A82" s="25"/>
      <c r="G82" s="24"/>
      <c r="H82" s="14"/>
      <c r="J82" s="24"/>
      <c r="K82" s="14"/>
    </row>
    <row r="83" spans="1:11" ht="15.75">
      <c r="A83" s="25"/>
      <c r="G83" s="24"/>
      <c r="H83" s="14"/>
      <c r="J83" s="24"/>
      <c r="K83" s="14"/>
    </row>
    <row r="84" spans="1:11" ht="15.75">
      <c r="A84" s="25"/>
      <c r="G84" s="24"/>
      <c r="H84" s="14"/>
      <c r="J84" s="24"/>
      <c r="K84" s="14"/>
    </row>
    <row r="85" spans="1:11" ht="15.75">
      <c r="A85" s="25"/>
      <c r="G85" s="24"/>
      <c r="H85" s="14"/>
      <c r="J85" s="24"/>
      <c r="K85" s="14"/>
    </row>
    <row r="86" spans="1:8" ht="15.75">
      <c r="A86" s="25"/>
      <c r="G86" s="24"/>
      <c r="H86" s="14"/>
    </row>
    <row r="87" spans="1:8" ht="15.75">
      <c r="A87" s="25"/>
      <c r="G87" s="24"/>
      <c r="H87" s="14"/>
    </row>
    <row r="88" spans="1:8" ht="15.75">
      <c r="A88" s="25"/>
      <c r="G88" s="24"/>
      <c r="H88" s="14"/>
    </row>
    <row r="89" spans="1:8" ht="15.75">
      <c r="A89" s="25"/>
      <c r="G89" s="24"/>
      <c r="H89" s="14"/>
    </row>
    <row r="90" spans="1:8" ht="15.75">
      <c r="A90" s="25"/>
      <c r="G90" s="24"/>
      <c r="H90" s="14"/>
    </row>
    <row r="91" spans="1:8" ht="15.75">
      <c r="A91" s="25"/>
      <c r="G91" s="24"/>
      <c r="H91" s="14"/>
    </row>
    <row r="92" spans="1:8" ht="15.75">
      <c r="A92" s="25"/>
      <c r="G92" s="24"/>
      <c r="H92" s="14"/>
    </row>
    <row r="93" spans="1:8" ht="15.75">
      <c r="A93" s="25"/>
      <c r="G93" s="24"/>
      <c r="H93" s="14"/>
    </row>
    <row r="94" spans="1:8" ht="15.75">
      <c r="A94" s="25"/>
      <c r="G94" s="24"/>
      <c r="H94" s="14"/>
    </row>
    <row r="95" spans="1:8" ht="15.75">
      <c r="A95" s="25"/>
      <c r="G95" s="24"/>
      <c r="H95" s="14"/>
    </row>
    <row r="96" spans="1:8" ht="15.75">
      <c r="A96" s="25"/>
      <c r="G96" s="24"/>
      <c r="H96" s="14"/>
    </row>
    <row r="97" spans="1:8" ht="15.75">
      <c r="A97" s="25"/>
      <c r="G97" s="24"/>
      <c r="H97" s="14"/>
    </row>
    <row r="98" spans="1:8" ht="15.75">
      <c r="A98" s="25"/>
      <c r="G98" s="24"/>
      <c r="H98" s="14"/>
    </row>
    <row r="99" spans="1:8" ht="15.75">
      <c r="A99" s="25"/>
      <c r="G99" s="24"/>
      <c r="H99" s="14"/>
    </row>
    <row r="100" spans="1:8" ht="15.75">
      <c r="A100" s="25"/>
      <c r="G100" s="24"/>
      <c r="H100" s="14"/>
    </row>
    <row r="101" spans="1:8" ht="15.75">
      <c r="A101" s="25"/>
      <c r="G101" s="24"/>
      <c r="H101" s="14"/>
    </row>
    <row r="102" spans="1:8" ht="15.75">
      <c r="A102" s="25"/>
      <c r="G102" s="24"/>
      <c r="H102" s="14"/>
    </row>
    <row r="103" spans="1:8" ht="15.75">
      <c r="A103" s="25"/>
      <c r="G103" s="24"/>
      <c r="H103" s="14"/>
    </row>
    <row r="104" spans="7:8" ht="15.75">
      <c r="G104" s="24"/>
      <c r="H104" s="14"/>
    </row>
    <row r="105" spans="7:8" ht="15.75">
      <c r="G105" s="24"/>
      <c r="H105" s="14"/>
    </row>
    <row r="106" spans="7:8" ht="15.75">
      <c r="G106" s="24"/>
      <c r="H106" s="14"/>
    </row>
    <row r="107" spans="7:8" ht="15.75">
      <c r="G107" s="24"/>
      <c r="H107" s="14"/>
    </row>
    <row r="108" spans="7:8" ht="15.75">
      <c r="G108" s="24"/>
      <c r="H108" s="14"/>
    </row>
    <row r="109" spans="7:8" ht="15.75">
      <c r="G109" s="24"/>
      <c r="H109" s="14"/>
    </row>
    <row r="110" spans="7:8" ht="15.75">
      <c r="G110" s="24"/>
      <c r="H110" s="14"/>
    </row>
    <row r="111" spans="7:8" ht="15.75">
      <c r="G111" s="24"/>
      <c r="H111" s="14"/>
    </row>
    <row r="112" spans="7:8" ht="15.75">
      <c r="G112" s="24"/>
      <c r="H112" s="14"/>
    </row>
    <row r="113" spans="7:8" ht="15.75">
      <c r="G113" s="24"/>
      <c r="H113" s="14"/>
    </row>
    <row r="114" spans="7:8" ht="15.75">
      <c r="G114" s="24"/>
      <c r="H114" s="14"/>
    </row>
    <row r="115" spans="7:8" ht="15.75">
      <c r="G115" s="24"/>
      <c r="H115" s="14"/>
    </row>
    <row r="116" spans="7:8" ht="15.75">
      <c r="G116" s="24"/>
      <c r="H116" s="14"/>
    </row>
    <row r="117" spans="7:8" ht="15.75">
      <c r="G117" s="24"/>
      <c r="H117" s="14"/>
    </row>
    <row r="118" spans="7:8" ht="15.75">
      <c r="G118" s="24"/>
      <c r="H118" s="14"/>
    </row>
    <row r="119" spans="7:8" ht="15.75">
      <c r="G119" s="24"/>
      <c r="H119" s="14"/>
    </row>
    <row r="120" spans="7:8" ht="15.75">
      <c r="G120" s="24"/>
      <c r="H120" s="14"/>
    </row>
    <row r="121" spans="7:8" ht="15.75">
      <c r="G121" s="24"/>
      <c r="H121" s="14"/>
    </row>
    <row r="122" spans="7:8" ht="15.75">
      <c r="G122" s="24"/>
      <c r="H122" s="14"/>
    </row>
    <row r="123" spans="7:8" ht="15.75">
      <c r="G123" s="24"/>
      <c r="H123" s="14"/>
    </row>
    <row r="124" spans="7:8" ht="15.75">
      <c r="G124" s="24"/>
      <c r="H124" s="14"/>
    </row>
    <row r="125" spans="7:8" ht="15.75">
      <c r="G125" s="24"/>
      <c r="H125" s="14"/>
    </row>
    <row r="126" spans="7:8" ht="15.75">
      <c r="G126" s="24"/>
      <c r="H126" s="14"/>
    </row>
    <row r="127" spans="7:8" ht="15.75">
      <c r="G127" s="24"/>
      <c r="H127" s="14"/>
    </row>
    <row r="128" spans="7:8" ht="15.75">
      <c r="G128" s="24"/>
      <c r="H128" s="15"/>
    </row>
    <row r="129" spans="7:8" ht="15.75">
      <c r="G129" s="24"/>
      <c r="H129" s="15"/>
    </row>
    <row r="130" spans="7:8" ht="15.75">
      <c r="G130" s="24"/>
      <c r="H130" s="15"/>
    </row>
    <row r="131" spans="7:8" ht="15.75">
      <c r="G131" s="24"/>
      <c r="H131" s="15"/>
    </row>
    <row r="132" spans="7:8" ht="15.75">
      <c r="G132" s="24"/>
      <c r="H132" s="15"/>
    </row>
    <row r="133" spans="7:8" ht="15.75">
      <c r="G133" s="24"/>
      <c r="H133" s="15"/>
    </row>
    <row r="134" spans="7:8" ht="15.75">
      <c r="G134" s="24"/>
      <c r="H134" s="15"/>
    </row>
    <row r="135" spans="7:8" ht="15.75">
      <c r="G135" s="24"/>
      <c r="H135" s="15"/>
    </row>
    <row r="136" spans="7:8" ht="15.75">
      <c r="G136" s="24"/>
      <c r="H136" s="15"/>
    </row>
    <row r="137" spans="7:8" ht="15.75">
      <c r="G137" s="24"/>
      <c r="H137" s="15"/>
    </row>
    <row r="138" spans="7:8" ht="15.75">
      <c r="G138" s="24"/>
      <c r="H138" s="15"/>
    </row>
    <row r="139" spans="7:8" ht="15.75">
      <c r="G139" s="24"/>
      <c r="H139" s="15"/>
    </row>
    <row r="140" spans="7:8" ht="15.75">
      <c r="G140" s="24"/>
      <c r="H140" s="15"/>
    </row>
    <row r="141" spans="7:8" ht="15.75">
      <c r="G141" s="24"/>
      <c r="H141" s="15"/>
    </row>
    <row r="142" spans="7:8" ht="15.75">
      <c r="G142" s="24"/>
      <c r="H142" s="15"/>
    </row>
    <row r="143" spans="7:8" ht="15.75">
      <c r="G143" s="24"/>
      <c r="H143" s="15"/>
    </row>
    <row r="144" spans="7:8" ht="15.75">
      <c r="G144" s="24"/>
      <c r="H144" s="15"/>
    </row>
    <row r="145" spans="7:8" ht="15.75">
      <c r="G145" s="24"/>
      <c r="H145" s="15"/>
    </row>
    <row r="146" spans="7:8" ht="15.75">
      <c r="G146" s="24"/>
      <c r="H146" s="15"/>
    </row>
    <row r="147" spans="7:8" ht="15.75">
      <c r="G147" s="24"/>
      <c r="H147" s="15"/>
    </row>
    <row r="148" spans="7:8" ht="15.75">
      <c r="G148" s="24"/>
      <c r="H148" s="15"/>
    </row>
    <row r="149" spans="7:8" ht="15.75">
      <c r="G149" s="24"/>
      <c r="H149" s="15"/>
    </row>
    <row r="150" spans="7:8" ht="15.75">
      <c r="G150" s="24"/>
      <c r="H150" s="15"/>
    </row>
    <row r="151" spans="7:8" ht="15.75">
      <c r="G151" s="24"/>
      <c r="H151" s="15"/>
    </row>
    <row r="152" spans="7:8" ht="15.75">
      <c r="G152" s="24"/>
      <c r="H152" s="15"/>
    </row>
    <row r="153" spans="7:8" ht="15.75">
      <c r="G153" s="24"/>
      <c r="H153" s="15"/>
    </row>
    <row r="154" spans="7:8" ht="15.75">
      <c r="G154" s="24"/>
      <c r="H154" s="15"/>
    </row>
    <row r="155" spans="7:8" ht="15.75">
      <c r="G155" s="24"/>
      <c r="H155" s="15"/>
    </row>
    <row r="156" spans="7:8" ht="15.75">
      <c r="G156" s="24"/>
      <c r="H156" s="15"/>
    </row>
    <row r="157" spans="7:8" ht="15.75">
      <c r="G157" s="24"/>
      <c r="H157" s="15"/>
    </row>
    <row r="158" spans="7:8" ht="15.75">
      <c r="G158" s="24"/>
      <c r="H158" s="15"/>
    </row>
    <row r="159" spans="7:8" ht="15.75">
      <c r="G159" s="24"/>
      <c r="H159" s="15"/>
    </row>
    <row r="160" spans="7:8" ht="15.75">
      <c r="G160" s="24"/>
      <c r="H160" s="15"/>
    </row>
    <row r="161" spans="7:8" ht="15.75">
      <c r="G161" s="24"/>
      <c r="H161" s="15"/>
    </row>
    <row r="162" spans="7:8" ht="15.75">
      <c r="G162" s="24"/>
      <c r="H162" s="15"/>
    </row>
    <row r="163" spans="7:8" ht="15.75">
      <c r="G163" s="24"/>
      <c r="H163" s="15"/>
    </row>
    <row r="164" spans="7:8" ht="15.75">
      <c r="G164" s="24"/>
      <c r="H164" s="15"/>
    </row>
    <row r="165" spans="7:8" ht="15.75">
      <c r="G165" s="24"/>
      <c r="H165" s="15"/>
    </row>
    <row r="166" spans="7:8" ht="15.75">
      <c r="G166" s="24"/>
      <c r="H166" s="15"/>
    </row>
    <row r="167" spans="7:8" ht="15.75">
      <c r="G167" s="24"/>
      <c r="H167" s="15"/>
    </row>
    <row r="168" spans="7:8" ht="15.75">
      <c r="G168" s="24"/>
      <c r="H168" s="15"/>
    </row>
    <row r="169" spans="7:8" ht="15.75">
      <c r="G169" s="24"/>
      <c r="H169" s="15"/>
    </row>
    <row r="170" spans="7:8" ht="15.75">
      <c r="G170" s="24"/>
      <c r="H170" s="15"/>
    </row>
    <row r="171" spans="7:8" ht="15.75">
      <c r="G171" s="24"/>
      <c r="H171" s="15"/>
    </row>
    <row r="172" spans="7:8" ht="15.75">
      <c r="G172" s="24"/>
      <c r="H172" s="15"/>
    </row>
    <row r="173" spans="7:8" ht="15.75">
      <c r="G173" s="24"/>
      <c r="H173" s="15"/>
    </row>
    <row r="174" spans="7:8" ht="15.75">
      <c r="G174" s="24"/>
      <c r="H174" s="15"/>
    </row>
    <row r="175" spans="7:8" ht="15.75">
      <c r="G175" s="24"/>
      <c r="H175" s="15"/>
    </row>
    <row r="176" spans="7:8" ht="15.75">
      <c r="G176" s="24"/>
      <c r="H176" s="15"/>
    </row>
    <row r="177" spans="7:8" ht="15.75">
      <c r="G177" s="24"/>
      <c r="H177" s="15"/>
    </row>
    <row r="178" spans="7:8" ht="15.75">
      <c r="G178" s="24"/>
      <c r="H178" s="15"/>
    </row>
    <row r="179" spans="7:8" ht="15.75">
      <c r="G179" s="24"/>
      <c r="H179" s="15"/>
    </row>
    <row r="180" spans="7:8" ht="15.75">
      <c r="G180" s="24"/>
      <c r="H180" s="15"/>
    </row>
    <row r="181" spans="7:8" ht="15.75">
      <c r="G181" s="24"/>
      <c r="H181" s="15"/>
    </row>
    <row r="182" spans="7:8" ht="15.75">
      <c r="G182" s="24"/>
      <c r="H182" s="15"/>
    </row>
    <row r="183" spans="7:8" ht="15.75">
      <c r="G183" s="24"/>
      <c r="H183" s="15"/>
    </row>
    <row r="184" spans="7:8" ht="15.75">
      <c r="G184" s="24"/>
      <c r="H184" s="15"/>
    </row>
    <row r="185" spans="7:8" ht="15.75">
      <c r="G185" s="24"/>
      <c r="H185" s="15"/>
    </row>
    <row r="186" spans="7:8" ht="15.75">
      <c r="G186" s="24"/>
      <c r="H186" s="15"/>
    </row>
    <row r="187" spans="7:8" ht="15.75">
      <c r="G187" s="24"/>
      <c r="H187" s="15"/>
    </row>
    <row r="188" spans="7:8" ht="15.75">
      <c r="G188" s="24"/>
      <c r="H188" s="15"/>
    </row>
    <row r="189" spans="7:8" ht="15.75">
      <c r="G189" s="24"/>
      <c r="H189" s="15"/>
    </row>
    <row r="190" spans="7:8" ht="15.75">
      <c r="G190" s="24"/>
      <c r="H190" s="15"/>
    </row>
    <row r="191" spans="7:8" ht="15.75">
      <c r="G191" s="24"/>
      <c r="H191" s="15"/>
    </row>
    <row r="192" spans="7:8" ht="15.75">
      <c r="G192" s="24"/>
      <c r="H192" s="15"/>
    </row>
    <row r="193" spans="7:8" ht="15.75">
      <c r="G193" s="24"/>
      <c r="H193" s="15"/>
    </row>
    <row r="194" spans="7:8" ht="15.75">
      <c r="G194" s="24"/>
      <c r="H194" s="15"/>
    </row>
    <row r="195" spans="7:8" ht="15.75">
      <c r="G195" s="24"/>
      <c r="H195" s="15"/>
    </row>
    <row r="196" spans="7:8" ht="15.75">
      <c r="G196" s="24"/>
      <c r="H196" s="15"/>
    </row>
    <row r="197" spans="7:8" ht="15.75">
      <c r="G197" s="24"/>
      <c r="H197" s="15"/>
    </row>
    <row r="198" spans="7:8" ht="15.75">
      <c r="G198" s="24"/>
      <c r="H198" s="15"/>
    </row>
    <row r="199" spans="7:8" ht="15.75">
      <c r="G199" s="24"/>
      <c r="H199" s="15"/>
    </row>
    <row r="200" spans="7:8" ht="15.75">
      <c r="G200" s="24"/>
      <c r="H200" s="15"/>
    </row>
    <row r="201" spans="7:8" ht="15.75">
      <c r="G201" s="24"/>
      <c r="H201" s="15"/>
    </row>
    <row r="202" spans="7:8" ht="15.75">
      <c r="G202" s="24"/>
      <c r="H202" s="15"/>
    </row>
    <row r="203" spans="7:8" ht="15.75">
      <c r="G203" s="24"/>
      <c r="H203" s="15"/>
    </row>
    <row r="204" spans="7:8" ht="15.75">
      <c r="G204" s="24"/>
      <c r="H204" s="15"/>
    </row>
    <row r="205" spans="7:8" ht="15.75">
      <c r="G205" s="24"/>
      <c r="H205" s="15"/>
    </row>
    <row r="206" spans="7:8" ht="15.75">
      <c r="G206" s="24"/>
      <c r="H206" s="15"/>
    </row>
    <row r="207" spans="7:8" ht="15.75">
      <c r="G207" s="24"/>
      <c r="H207" s="15"/>
    </row>
    <row r="208" spans="7:8" ht="15.75">
      <c r="G208" s="24"/>
      <c r="H208" s="15"/>
    </row>
    <row r="209" spans="7:8" ht="15.75">
      <c r="G209" s="24"/>
      <c r="H209" s="15"/>
    </row>
    <row r="210" spans="7:8" ht="15.75">
      <c r="G210" s="24"/>
      <c r="H210" s="15"/>
    </row>
    <row r="211" spans="7:8" ht="15.75">
      <c r="G211" s="24"/>
      <c r="H211" s="15"/>
    </row>
    <row r="212" spans="7:8" ht="15.75">
      <c r="G212" s="24"/>
      <c r="H212" s="15"/>
    </row>
    <row r="213" spans="7:8" ht="15.75">
      <c r="G213" s="24"/>
      <c r="H213" s="15"/>
    </row>
    <row r="214" spans="7:8" ht="15.75">
      <c r="G214" s="24"/>
      <c r="H214" s="15"/>
    </row>
    <row r="215" spans="7:8" ht="15.75">
      <c r="G215" s="24"/>
      <c r="H215" s="15"/>
    </row>
    <row r="216" spans="7:8" ht="15.75">
      <c r="G216" s="24"/>
      <c r="H216" s="15"/>
    </row>
    <row r="217" spans="7:8" ht="15.75">
      <c r="G217" s="24"/>
      <c r="H217" s="15"/>
    </row>
    <row r="218" spans="7:8" ht="15.75">
      <c r="G218" s="24"/>
      <c r="H218" s="15"/>
    </row>
    <row r="219" spans="7:8" ht="15.75">
      <c r="G219" s="24"/>
      <c r="H219" s="15"/>
    </row>
    <row r="220" spans="7:8" ht="15.75">
      <c r="G220" s="24"/>
      <c r="H220" s="15"/>
    </row>
    <row r="221" spans="7:8" ht="15.75">
      <c r="G221" s="24"/>
      <c r="H221" s="15"/>
    </row>
    <row r="222" spans="7:8" ht="15.75">
      <c r="G222" s="24"/>
      <c r="H222" s="15"/>
    </row>
    <row r="223" spans="7:8" ht="15.75">
      <c r="G223" s="24"/>
      <c r="H223" s="15"/>
    </row>
    <row r="224" spans="7:8" ht="15.75">
      <c r="G224" s="24"/>
      <c r="H224" s="15"/>
    </row>
    <row r="225" spans="7:8" ht="15.75">
      <c r="G225" s="24"/>
      <c r="H225" s="15"/>
    </row>
    <row r="226" spans="7:8" ht="15.75">
      <c r="G226" s="24"/>
      <c r="H226" s="15"/>
    </row>
    <row r="227" spans="7:8" ht="15.75">
      <c r="G227" s="24"/>
      <c r="H227" s="15"/>
    </row>
    <row r="228" spans="7:8" ht="15.75">
      <c r="G228" s="24"/>
      <c r="H228" s="15"/>
    </row>
    <row r="229" spans="7:8" ht="15.75">
      <c r="G229" s="24"/>
      <c r="H229" s="15"/>
    </row>
    <row r="230" spans="7:8" ht="15.75">
      <c r="G230" s="24"/>
      <c r="H230" s="15"/>
    </row>
    <row r="231" spans="7:8" ht="15.75">
      <c r="G231" s="24"/>
      <c r="H231" s="15"/>
    </row>
    <row r="232" spans="7:8" ht="15.75">
      <c r="G232" s="24"/>
      <c r="H232" s="15"/>
    </row>
    <row r="233" spans="7:8" ht="15.75">
      <c r="G233" s="24"/>
      <c r="H233" s="15"/>
    </row>
    <row r="234" spans="7:8" ht="15.75">
      <c r="G234" s="24"/>
      <c r="H234" s="15"/>
    </row>
    <row r="235" spans="7:8" ht="15.75">
      <c r="G235" s="24"/>
      <c r="H235" s="15"/>
    </row>
    <row r="236" spans="7:8" ht="15.75">
      <c r="G236" s="24"/>
      <c r="H236" s="15"/>
    </row>
    <row r="237" spans="7:8" ht="15.75">
      <c r="G237" s="24"/>
      <c r="H237" s="15"/>
    </row>
    <row r="238" spans="7:8" ht="15.75">
      <c r="G238" s="24"/>
      <c r="H238" s="15"/>
    </row>
    <row r="239" spans="7:8" ht="15.75">
      <c r="G239" s="24"/>
      <c r="H239" s="15"/>
    </row>
    <row r="240" spans="7:8" ht="15.75">
      <c r="G240" s="24"/>
      <c r="H240" s="15"/>
    </row>
    <row r="241" spans="7:8" ht="15.75">
      <c r="G241" s="24"/>
      <c r="H241" s="15"/>
    </row>
    <row r="242" spans="7:8" ht="15.75">
      <c r="G242" s="24"/>
      <c r="H242" s="15"/>
    </row>
    <row r="243" spans="7:8" ht="15.75">
      <c r="G243" s="24"/>
      <c r="H243" s="15"/>
    </row>
    <row r="244" spans="7:8" ht="15.75">
      <c r="G244" s="24"/>
      <c r="H244" s="15"/>
    </row>
    <row r="245" spans="7:8" ht="15.75">
      <c r="G245" s="24"/>
      <c r="H245" s="15"/>
    </row>
    <row r="246" spans="7:8" ht="15.75">
      <c r="G246" s="24"/>
      <c r="H246" s="15"/>
    </row>
    <row r="247" spans="7:8" ht="15.75">
      <c r="G247" s="24"/>
      <c r="H247" s="15"/>
    </row>
    <row r="248" spans="7:8" ht="15.75">
      <c r="G248" s="24"/>
      <c r="H248" s="15"/>
    </row>
    <row r="249" spans="7:8" ht="15.75">
      <c r="G249" s="24"/>
      <c r="H249" s="15"/>
    </row>
    <row r="250" spans="7:8" ht="15.75">
      <c r="G250" s="24"/>
      <c r="H250" s="15"/>
    </row>
    <row r="251" spans="7:8" ht="15.75">
      <c r="G251" s="24"/>
      <c r="H251" s="15"/>
    </row>
    <row r="252" spans="7:8" ht="15.75">
      <c r="G252" s="24"/>
      <c r="H252" s="15"/>
    </row>
  </sheetData>
  <mergeCells count="3">
    <mergeCell ref="A57:K58"/>
    <mergeCell ref="G14:H14"/>
    <mergeCell ref="J14:K14"/>
  </mergeCells>
  <printOptions/>
  <pageMargins left="0.75" right="0.75" top="0.48" bottom="0.48" header="0.5" footer="0.5"/>
  <pageSetup fitToHeight="1" fitToWidth="1" horizontalDpi="600" verticalDpi="600" orientation="portrait" paperSize="9" scale="65" r:id="rId1"/>
  <headerFooter alignWithMargins="0">
    <oddFooter>&amp;L&amp;"Arial,Italic"&amp;6&amp;Z&amp;F&amp;A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118"/>
  <sheetViews>
    <sheetView zoomScale="80" zoomScaleNormal="80" zoomScaleSheetLayoutView="100" workbookViewId="0" topLeftCell="A19">
      <selection activeCell="A53" sqref="A53"/>
    </sheetView>
  </sheetViews>
  <sheetFormatPr defaultColWidth="9.140625" defaultRowHeight="12.75"/>
  <cols>
    <col min="1" max="1" width="4.00390625" style="49" customWidth="1"/>
    <col min="2" max="2" width="3.421875" style="49" customWidth="1"/>
    <col min="3" max="3" width="15.57421875" style="49" customWidth="1"/>
    <col min="4" max="4" width="14.00390625" style="49" customWidth="1"/>
    <col min="5" max="5" width="6.28125" style="58" customWidth="1"/>
    <col min="6" max="6" width="15.421875" style="49" customWidth="1"/>
    <col min="7" max="7" width="1.57421875" style="49" customWidth="1"/>
    <col min="8" max="8" width="15.421875" style="49" customWidth="1"/>
    <col min="9" max="9" width="1.57421875" style="49" customWidth="1"/>
    <col min="10" max="10" width="14.8515625" style="49" customWidth="1"/>
    <col min="11" max="11" width="1.57421875" style="49" customWidth="1"/>
    <col min="12" max="12" width="13.8515625" style="49" customWidth="1"/>
    <col min="13" max="13" width="1.57421875" style="49" customWidth="1"/>
    <col min="14" max="16384" width="9.00390625" style="49" customWidth="1"/>
  </cols>
  <sheetData>
    <row r="1" spans="1:10" ht="10.5" customHeight="1">
      <c r="A1" s="2"/>
      <c r="B1" s="2"/>
      <c r="C1" s="2"/>
      <c r="D1" s="2"/>
      <c r="E1" s="44"/>
      <c r="F1" s="2"/>
      <c r="G1" s="2"/>
      <c r="H1" s="2"/>
      <c r="I1" s="2"/>
      <c r="J1" s="2"/>
    </row>
    <row r="2" spans="1:13" ht="14.25">
      <c r="A2" s="2"/>
      <c r="B2" s="2"/>
      <c r="C2" s="2"/>
      <c r="D2" s="2"/>
      <c r="E2" s="44"/>
      <c r="F2" s="2"/>
      <c r="G2" s="2"/>
      <c r="H2" s="2"/>
      <c r="I2" s="2"/>
      <c r="J2" s="2"/>
      <c r="L2" s="2"/>
      <c r="M2" s="91"/>
    </row>
    <row r="3" spans="1:13" ht="18" customHeight="1">
      <c r="A3" s="21" t="s">
        <v>0</v>
      </c>
      <c r="B3" s="2"/>
      <c r="C3" s="2"/>
      <c r="D3" s="2"/>
      <c r="E3" s="44"/>
      <c r="F3" s="2"/>
      <c r="G3" s="2"/>
      <c r="H3"/>
      <c r="I3"/>
      <c r="J3"/>
      <c r="K3"/>
      <c r="L3"/>
      <c r="M3"/>
    </row>
    <row r="4" spans="1:13" s="4" customFormat="1" ht="18">
      <c r="A4" s="21" t="s">
        <v>72</v>
      </c>
      <c r="E4" s="22"/>
      <c r="H4"/>
      <c r="I4"/>
      <c r="J4"/>
      <c r="K4"/>
      <c r="L4"/>
      <c r="M4"/>
    </row>
    <row r="5" spans="1:12" s="4" customFormat="1" ht="15.75">
      <c r="A5" s="25" t="s">
        <v>73</v>
      </c>
      <c r="E5" s="22"/>
      <c r="H5" s="23"/>
      <c r="I5" s="15"/>
      <c r="J5" s="15"/>
      <c r="K5" s="24"/>
      <c r="L5" s="15"/>
    </row>
    <row r="6" spans="1:12" s="4" customFormat="1" ht="15.75">
      <c r="A6" s="25" t="s">
        <v>1</v>
      </c>
      <c r="E6" s="22"/>
      <c r="H6" s="23"/>
      <c r="I6" s="15"/>
      <c r="J6" s="15"/>
      <c r="K6" s="24"/>
      <c r="L6" s="15"/>
    </row>
    <row r="7" spans="1:12" s="4" customFormat="1" ht="15.75">
      <c r="A7" s="4" t="s">
        <v>2</v>
      </c>
      <c r="E7" s="22"/>
      <c r="H7" s="23"/>
      <c r="I7" s="15"/>
      <c r="J7" s="15"/>
      <c r="K7" s="24"/>
      <c r="L7" s="15"/>
    </row>
    <row r="8" spans="1:14" ht="6.75" customHeight="1" thickBot="1">
      <c r="A8" s="50"/>
      <c r="B8" s="51"/>
      <c r="C8" s="51"/>
      <c r="D8" s="51"/>
      <c r="E8" s="52"/>
      <c r="F8" s="51"/>
      <c r="G8" s="51"/>
      <c r="H8" s="51"/>
      <c r="I8" s="51"/>
      <c r="J8" s="51"/>
      <c r="K8" s="59"/>
      <c r="L8" s="59"/>
      <c r="M8" s="59"/>
      <c r="N8" s="55"/>
    </row>
    <row r="9" spans="1:14" ht="11.25" customHeight="1">
      <c r="A9" s="17"/>
      <c r="B9" s="2"/>
      <c r="C9" s="2"/>
      <c r="D9" s="2"/>
      <c r="E9" s="44"/>
      <c r="F9" s="2"/>
      <c r="G9" s="2"/>
      <c r="H9" s="2"/>
      <c r="I9" s="2"/>
      <c r="J9" s="2"/>
      <c r="L9" s="55"/>
      <c r="M9" s="55"/>
      <c r="N9" s="55"/>
    </row>
    <row r="10" spans="1:14" ht="7.5" customHeight="1">
      <c r="A10" s="17"/>
      <c r="B10" s="2"/>
      <c r="C10" s="2"/>
      <c r="D10" s="2"/>
      <c r="E10" s="44"/>
      <c r="F10" s="2"/>
      <c r="G10" s="2"/>
      <c r="H10" s="2"/>
      <c r="I10" s="2"/>
      <c r="J10" s="2"/>
      <c r="L10" s="55"/>
      <c r="M10" s="55"/>
      <c r="N10" s="55"/>
    </row>
    <row r="11" spans="1:14" ht="14.25">
      <c r="A11" s="17" t="s">
        <v>119</v>
      </c>
      <c r="B11" s="17"/>
      <c r="C11" s="17"/>
      <c r="D11" s="17"/>
      <c r="E11" s="29"/>
      <c r="F11" s="17"/>
      <c r="G11" s="17"/>
      <c r="H11" s="30"/>
      <c r="I11" s="30"/>
      <c r="J11" s="6"/>
      <c r="K11" s="2"/>
      <c r="L11" s="37"/>
      <c r="M11" s="55"/>
      <c r="N11" s="55"/>
    </row>
    <row r="12" spans="1:12" ht="14.25">
      <c r="A12" s="17" t="s">
        <v>48</v>
      </c>
      <c r="B12" s="2"/>
      <c r="C12" s="2"/>
      <c r="D12" s="2"/>
      <c r="E12" s="44"/>
      <c r="F12" s="2"/>
      <c r="G12" s="2"/>
      <c r="H12" s="2"/>
      <c r="I12" s="2"/>
      <c r="J12" s="2"/>
      <c r="K12" s="2"/>
      <c r="L12" s="2"/>
    </row>
    <row r="13" spans="1:12" ht="14.25">
      <c r="A13" s="32"/>
      <c r="B13" s="2"/>
      <c r="C13" s="2"/>
      <c r="D13" s="2"/>
      <c r="E13" s="44"/>
      <c r="F13" s="123" t="s">
        <v>68</v>
      </c>
      <c r="G13" s="123"/>
      <c r="H13" s="123"/>
      <c r="I13" s="123"/>
      <c r="J13" s="123"/>
      <c r="K13" s="2"/>
      <c r="L13" s="2"/>
    </row>
    <row r="14" spans="1:12" ht="14.25">
      <c r="A14" s="2"/>
      <c r="B14" s="2"/>
      <c r="C14" s="2"/>
      <c r="D14" s="2"/>
      <c r="E14" s="44"/>
      <c r="F14" s="60"/>
      <c r="G14" s="2"/>
      <c r="H14" s="60" t="s">
        <v>22</v>
      </c>
      <c r="I14" s="29"/>
      <c r="J14" s="60"/>
      <c r="K14" s="29"/>
      <c r="L14" s="60"/>
    </row>
    <row r="15" spans="1:12" ht="14.25">
      <c r="A15" s="2"/>
      <c r="B15" s="2"/>
      <c r="C15" s="2"/>
      <c r="D15" s="2"/>
      <c r="E15" s="44"/>
      <c r="F15" s="61"/>
      <c r="G15" s="2"/>
      <c r="H15" s="61" t="s">
        <v>23</v>
      </c>
      <c r="I15" s="29"/>
      <c r="J15" s="61" t="s">
        <v>24</v>
      </c>
      <c r="K15" s="29"/>
      <c r="L15" s="61" t="s">
        <v>25</v>
      </c>
    </row>
    <row r="16" spans="1:12" ht="14.25">
      <c r="A16" s="2"/>
      <c r="B16" s="2"/>
      <c r="C16" s="2"/>
      <c r="D16" s="2"/>
      <c r="E16" s="29" t="s">
        <v>3</v>
      </c>
      <c r="F16" s="62" t="s">
        <v>10</v>
      </c>
      <c r="G16" s="2"/>
      <c r="H16" s="62" t="s">
        <v>26</v>
      </c>
      <c r="I16" s="29"/>
      <c r="J16" s="62" t="s">
        <v>47</v>
      </c>
      <c r="K16" s="29"/>
      <c r="L16" s="61"/>
    </row>
    <row r="17" spans="1:12" ht="14.25">
      <c r="A17" s="2"/>
      <c r="B17" s="2"/>
      <c r="C17" s="2"/>
      <c r="D17" s="2"/>
      <c r="E17" s="44"/>
      <c r="F17" s="61"/>
      <c r="G17" s="2"/>
      <c r="H17" s="61"/>
      <c r="I17" s="29"/>
      <c r="J17" s="61"/>
      <c r="K17" s="29"/>
      <c r="L17" s="61"/>
    </row>
    <row r="18" spans="1:12" ht="14.25">
      <c r="A18" s="2"/>
      <c r="B18" s="2"/>
      <c r="C18" s="2"/>
      <c r="D18" s="2"/>
      <c r="E18" s="44"/>
      <c r="F18" s="101" t="s">
        <v>74</v>
      </c>
      <c r="G18" s="17"/>
      <c r="H18" s="101" t="s">
        <v>74</v>
      </c>
      <c r="I18" s="17"/>
      <c r="J18" s="101" t="s">
        <v>74</v>
      </c>
      <c r="K18" s="17"/>
      <c r="L18" s="101" t="s">
        <v>74</v>
      </c>
    </row>
    <row r="19" spans="1:12" ht="14.25">
      <c r="A19" s="2"/>
      <c r="B19" s="2"/>
      <c r="C19" s="2"/>
      <c r="D19" s="2"/>
      <c r="E19" s="44"/>
      <c r="F19" s="63"/>
      <c r="G19" s="2"/>
      <c r="H19" s="63"/>
      <c r="I19" s="2"/>
      <c r="J19" s="63"/>
      <c r="K19" s="2"/>
      <c r="L19" s="37"/>
    </row>
    <row r="20" spans="1:12" ht="14.25" hidden="1">
      <c r="A20" s="17" t="s">
        <v>27</v>
      </c>
      <c r="B20" s="2"/>
      <c r="C20" s="2"/>
      <c r="D20" s="2"/>
      <c r="E20" s="44"/>
      <c r="F20" s="2"/>
      <c r="G20" s="2"/>
      <c r="H20" s="2"/>
      <c r="I20" s="2"/>
      <c r="J20" s="2"/>
      <c r="K20" s="2"/>
      <c r="L20" s="2"/>
    </row>
    <row r="21" spans="1:12" ht="14.25" hidden="1">
      <c r="A21" s="53" t="s">
        <v>49</v>
      </c>
      <c r="B21" s="2"/>
      <c r="C21" s="2"/>
      <c r="D21" s="2"/>
      <c r="E21" s="44"/>
      <c r="F21" s="3">
        <v>10</v>
      </c>
      <c r="G21" s="2"/>
      <c r="H21" s="3">
        <v>0</v>
      </c>
      <c r="I21" s="3"/>
      <c r="J21" s="3"/>
      <c r="K21" s="2"/>
      <c r="L21" s="64">
        <f>SUM(F21:I21)</f>
        <v>10</v>
      </c>
    </row>
    <row r="22" spans="1:12" ht="14.25" hidden="1">
      <c r="A22" s="17"/>
      <c r="B22" s="2"/>
      <c r="C22" s="2"/>
      <c r="D22" s="2"/>
      <c r="E22" s="44"/>
      <c r="F22" s="3"/>
      <c r="G22" s="2"/>
      <c r="H22" s="3"/>
      <c r="I22" s="3"/>
      <c r="J22" s="3"/>
      <c r="K22" s="2"/>
      <c r="L22" s="64"/>
    </row>
    <row r="23" spans="1:12" ht="14.25" hidden="1">
      <c r="A23" s="2" t="s">
        <v>40</v>
      </c>
      <c r="B23" s="2"/>
      <c r="C23" s="2"/>
      <c r="D23" s="2"/>
      <c r="E23" s="44"/>
      <c r="F23" s="3">
        <v>0</v>
      </c>
      <c r="G23" s="2"/>
      <c r="H23" s="3">
        <v>0</v>
      </c>
      <c r="I23" s="3"/>
      <c r="J23" s="3"/>
      <c r="K23" s="2"/>
      <c r="L23" s="64">
        <f>SUM(F23:I23)</f>
        <v>0</v>
      </c>
    </row>
    <row r="24" spans="1:12" ht="14.25" hidden="1">
      <c r="A24" s="2"/>
      <c r="B24" s="2"/>
      <c r="C24" s="2"/>
      <c r="D24" s="2"/>
      <c r="E24" s="44"/>
      <c r="F24" s="9"/>
      <c r="G24" s="2"/>
      <c r="H24" s="9"/>
      <c r="I24" s="3"/>
      <c r="J24" s="41"/>
      <c r="K24" s="2"/>
      <c r="L24" s="65"/>
    </row>
    <row r="25" spans="1:12" ht="14.25" hidden="1">
      <c r="A25" s="17" t="s">
        <v>41</v>
      </c>
      <c r="B25" s="2"/>
      <c r="C25" s="2"/>
      <c r="D25" s="2"/>
      <c r="E25" s="44"/>
      <c r="F25" s="3">
        <f>SUM(F21:F23)</f>
        <v>10</v>
      </c>
      <c r="G25" s="2"/>
      <c r="H25" s="3">
        <f>SUM(H21:H23)</f>
        <v>0</v>
      </c>
      <c r="I25" s="3"/>
      <c r="J25" s="3"/>
      <c r="K25" s="2"/>
      <c r="L25" s="3">
        <f>SUM(L21:L23)</f>
        <v>10</v>
      </c>
    </row>
    <row r="26" spans="1:12" ht="14.25" hidden="1">
      <c r="A26" s="17"/>
      <c r="B26" s="2"/>
      <c r="C26" s="2"/>
      <c r="D26" s="2"/>
      <c r="E26" s="44"/>
      <c r="F26" s="3"/>
      <c r="G26" s="2"/>
      <c r="H26" s="3"/>
      <c r="I26" s="3"/>
      <c r="J26" s="3"/>
      <c r="K26" s="2"/>
      <c r="L26" s="64"/>
    </row>
    <row r="27" spans="1:12" ht="14.25" hidden="1">
      <c r="A27" s="2" t="s">
        <v>42</v>
      </c>
      <c r="B27" s="2"/>
      <c r="C27" s="2"/>
      <c r="D27" s="2"/>
      <c r="E27" s="44"/>
      <c r="F27" s="3"/>
      <c r="G27" s="2"/>
      <c r="H27" s="3"/>
      <c r="I27" s="3"/>
      <c r="J27" s="3"/>
      <c r="K27" s="3"/>
      <c r="L27" s="64"/>
    </row>
    <row r="28" spans="1:12" ht="14.25" hidden="1">
      <c r="A28" s="2" t="s">
        <v>43</v>
      </c>
      <c r="B28" s="2"/>
      <c r="C28" s="2"/>
      <c r="D28" s="2"/>
      <c r="E28" s="44"/>
      <c r="F28" s="3">
        <v>37430</v>
      </c>
      <c r="G28" s="2"/>
      <c r="H28" s="3">
        <v>5998</v>
      </c>
      <c r="I28" s="3"/>
      <c r="J28" s="3"/>
      <c r="K28" s="3"/>
      <c r="L28" s="64">
        <f>SUM(F28:I28)</f>
        <v>43428</v>
      </c>
    </row>
    <row r="29" spans="1:12" ht="14.25" hidden="1">
      <c r="A29" s="2"/>
      <c r="B29" s="2"/>
      <c r="C29" s="2"/>
      <c r="D29" s="2"/>
      <c r="E29" s="44"/>
      <c r="F29" s="3"/>
      <c r="G29" s="2"/>
      <c r="H29" s="3"/>
      <c r="I29" s="3"/>
      <c r="J29" s="3"/>
      <c r="K29" s="3"/>
      <c r="L29" s="64"/>
    </row>
    <row r="30" spans="1:12" ht="14.25" hidden="1">
      <c r="A30" s="2" t="s">
        <v>44</v>
      </c>
      <c r="B30" s="2"/>
      <c r="C30" s="2"/>
      <c r="D30" s="2"/>
      <c r="E30" s="44"/>
      <c r="F30" s="3">
        <v>7360</v>
      </c>
      <c r="G30" s="2"/>
      <c r="H30" s="3">
        <v>1104</v>
      </c>
      <c r="I30" s="3"/>
      <c r="J30" s="3"/>
      <c r="K30" s="3"/>
      <c r="L30" s="64">
        <f>SUM(F30:I30)</f>
        <v>8464</v>
      </c>
    </row>
    <row r="31" spans="1:12" ht="14.25" hidden="1">
      <c r="A31" s="2"/>
      <c r="B31" s="2"/>
      <c r="C31" s="2"/>
      <c r="D31" s="2"/>
      <c r="E31" s="44"/>
      <c r="F31" s="3"/>
      <c r="G31" s="2"/>
      <c r="H31" s="3"/>
      <c r="I31" s="3"/>
      <c r="J31" s="3"/>
      <c r="K31" s="3"/>
      <c r="L31" s="64"/>
    </row>
    <row r="32" spans="1:12" ht="14.25" hidden="1">
      <c r="A32" s="2"/>
      <c r="B32" s="2"/>
      <c r="C32" s="2"/>
      <c r="D32" s="2"/>
      <c r="E32" s="44"/>
      <c r="F32" s="66"/>
      <c r="G32" s="67"/>
      <c r="H32" s="68"/>
      <c r="I32" s="68"/>
      <c r="J32" s="68"/>
      <c r="K32" s="68"/>
      <c r="L32" s="69"/>
    </row>
    <row r="33" spans="1:12" ht="14.25" hidden="1">
      <c r="A33" s="2" t="s">
        <v>45</v>
      </c>
      <c r="B33" s="2"/>
      <c r="C33" s="2"/>
      <c r="D33" s="2"/>
      <c r="E33" s="44"/>
      <c r="F33" s="70">
        <v>0</v>
      </c>
      <c r="G33" s="37"/>
      <c r="H33" s="41">
        <v>-2211</v>
      </c>
      <c r="I33" s="41"/>
      <c r="J33" s="41"/>
      <c r="K33" s="41"/>
      <c r="L33" s="71">
        <f>SUM(F33:I33)</f>
        <v>-2211</v>
      </c>
    </row>
    <row r="34" spans="1:12" ht="14.25" hidden="1">
      <c r="A34" s="2"/>
      <c r="B34" s="2"/>
      <c r="C34" s="2"/>
      <c r="D34" s="2"/>
      <c r="E34" s="44"/>
      <c r="F34" s="72"/>
      <c r="G34" s="73"/>
      <c r="H34" s="9"/>
      <c r="I34" s="9"/>
      <c r="J34" s="9"/>
      <c r="K34" s="9"/>
      <c r="L34" s="74"/>
    </row>
    <row r="35" spans="1:12" ht="14.25" hidden="1">
      <c r="A35" s="2"/>
      <c r="B35" s="2"/>
      <c r="C35" s="2"/>
      <c r="D35" s="2"/>
      <c r="E35" s="44"/>
      <c r="F35" s="41"/>
      <c r="G35" s="37"/>
      <c r="H35" s="41"/>
      <c r="I35" s="41"/>
      <c r="J35" s="41"/>
      <c r="K35" s="41"/>
      <c r="L35" s="75"/>
    </row>
    <row r="36" spans="1:12" ht="14.25" hidden="1">
      <c r="A36" s="2" t="s">
        <v>46</v>
      </c>
      <c r="B36" s="2"/>
      <c r="C36" s="2"/>
      <c r="D36" s="2"/>
      <c r="E36" s="44"/>
      <c r="F36" s="41">
        <v>0</v>
      </c>
      <c r="G36" s="37"/>
      <c r="H36" s="41">
        <v>-2211</v>
      </c>
      <c r="I36" s="41"/>
      <c r="J36" s="41"/>
      <c r="K36" s="41"/>
      <c r="L36" s="75">
        <f>SUM(F36:I36)</f>
        <v>-2211</v>
      </c>
    </row>
    <row r="37" spans="1:12" ht="14.25" hidden="1">
      <c r="A37" s="2"/>
      <c r="B37" s="2"/>
      <c r="C37" s="2"/>
      <c r="D37" s="2"/>
      <c r="E37" s="44"/>
      <c r="F37" s="41"/>
      <c r="G37" s="37"/>
      <c r="H37" s="41"/>
      <c r="I37" s="41"/>
      <c r="J37" s="41"/>
      <c r="K37" s="41"/>
      <c r="L37" s="75"/>
    </row>
    <row r="38" spans="1:12" ht="14.25" hidden="1">
      <c r="A38" s="2"/>
      <c r="B38" s="2"/>
      <c r="C38" s="2"/>
      <c r="D38" s="2"/>
      <c r="E38" s="44"/>
      <c r="F38" s="66"/>
      <c r="G38" s="67"/>
      <c r="H38" s="68"/>
      <c r="I38" s="68"/>
      <c r="J38" s="68"/>
      <c r="K38" s="68"/>
      <c r="L38" s="69"/>
    </row>
    <row r="39" spans="1:12" ht="14.25" hidden="1">
      <c r="A39" s="2" t="s">
        <v>28</v>
      </c>
      <c r="B39" s="2"/>
      <c r="C39" s="2"/>
      <c r="D39" s="2"/>
      <c r="E39" s="44"/>
      <c r="F39" s="70"/>
      <c r="G39" s="37"/>
      <c r="H39" s="41"/>
      <c r="I39" s="41"/>
      <c r="J39" s="41"/>
      <c r="K39" s="41"/>
      <c r="L39" s="71"/>
    </row>
    <row r="40" spans="1:12" ht="14.25" hidden="1">
      <c r="A40" s="53" t="s">
        <v>49</v>
      </c>
      <c r="B40" s="2"/>
      <c r="C40" s="2"/>
      <c r="D40" s="2"/>
      <c r="E40" s="44"/>
      <c r="F40" s="70">
        <v>0</v>
      </c>
      <c r="G40" s="37"/>
      <c r="H40" s="41">
        <v>0</v>
      </c>
      <c r="I40" s="41"/>
      <c r="J40" s="41"/>
      <c r="K40" s="41"/>
      <c r="L40" s="71">
        <f>SUM(F40:I40)</f>
        <v>0</v>
      </c>
    </row>
    <row r="41" spans="1:12" ht="14.25" hidden="1">
      <c r="A41" s="2"/>
      <c r="B41" s="2"/>
      <c r="C41" s="2"/>
      <c r="D41" s="2"/>
      <c r="E41" s="44"/>
      <c r="F41" s="70"/>
      <c r="G41" s="37"/>
      <c r="H41" s="41"/>
      <c r="I41" s="41"/>
      <c r="J41" s="41"/>
      <c r="K41" s="41"/>
      <c r="L41" s="71"/>
    </row>
    <row r="42" spans="1:12" ht="14.25" hidden="1">
      <c r="A42" s="2" t="s">
        <v>40</v>
      </c>
      <c r="B42" s="2"/>
      <c r="C42" s="2"/>
      <c r="D42" s="2"/>
      <c r="E42" s="44"/>
      <c r="F42" s="70">
        <v>0</v>
      </c>
      <c r="G42" s="37"/>
      <c r="H42" s="41">
        <v>0</v>
      </c>
      <c r="I42" s="41"/>
      <c r="J42" s="41"/>
      <c r="K42" s="41"/>
      <c r="L42" s="71">
        <f>SUM(F42:I42)</f>
        <v>0</v>
      </c>
    </row>
    <row r="43" spans="1:12" ht="14.25" hidden="1">
      <c r="A43" s="2"/>
      <c r="B43" s="2"/>
      <c r="C43" s="2"/>
      <c r="D43" s="2"/>
      <c r="E43" s="44"/>
      <c r="F43" s="72"/>
      <c r="G43" s="73"/>
      <c r="H43" s="9"/>
      <c r="I43" s="9"/>
      <c r="J43" s="9"/>
      <c r="K43" s="9"/>
      <c r="L43" s="74"/>
    </row>
    <row r="44" spans="1:12" ht="14.25" hidden="1">
      <c r="A44" s="2"/>
      <c r="B44" s="2"/>
      <c r="C44" s="2"/>
      <c r="D44" s="2"/>
      <c r="E44" s="44"/>
      <c r="F44" s="3"/>
      <c r="G44" s="2"/>
      <c r="H44" s="3"/>
      <c r="I44" s="3"/>
      <c r="J44" s="3"/>
      <c r="K44" s="3"/>
      <c r="L44" s="64"/>
    </row>
    <row r="45" spans="1:12" ht="14.25" hidden="1">
      <c r="A45" s="17" t="s">
        <v>41</v>
      </c>
      <c r="B45" s="2"/>
      <c r="C45" s="2"/>
      <c r="D45" s="2"/>
      <c r="E45" s="44"/>
      <c r="F45" s="3">
        <f>SUM(F40:F42)</f>
        <v>0</v>
      </c>
      <c r="G45" s="2"/>
      <c r="H45" s="3">
        <f>SUM(H40:H42)</f>
        <v>0</v>
      </c>
      <c r="I45" s="3"/>
      <c r="J45" s="3"/>
      <c r="K45" s="3"/>
      <c r="L45" s="3">
        <f>SUM(L40:L42)</f>
        <v>0</v>
      </c>
    </row>
    <row r="46" spans="2:12" ht="14.25" hidden="1">
      <c r="B46" s="2"/>
      <c r="C46" s="2"/>
      <c r="D46" s="2"/>
      <c r="E46" s="44"/>
      <c r="F46" s="9"/>
      <c r="G46" s="2"/>
      <c r="H46" s="9"/>
      <c r="I46" s="3"/>
      <c r="J46" s="41"/>
      <c r="K46" s="3"/>
      <c r="L46" s="9"/>
    </row>
    <row r="47" spans="1:12" ht="14.25">
      <c r="A47" s="17" t="s">
        <v>120</v>
      </c>
      <c r="B47" s="2"/>
      <c r="C47" s="2"/>
      <c r="D47" s="2"/>
      <c r="E47" s="44"/>
      <c r="F47" s="41">
        <v>17454000</v>
      </c>
      <c r="G47" s="37"/>
      <c r="H47" s="41">
        <v>4679880</v>
      </c>
      <c r="I47" s="41"/>
      <c r="J47" s="41">
        <v>4232978</v>
      </c>
      <c r="K47" s="41"/>
      <c r="L47" s="41">
        <f>SUM(F47:J47)</f>
        <v>26366858</v>
      </c>
    </row>
    <row r="48" spans="1:12" ht="14.25">
      <c r="A48" s="17"/>
      <c r="B48" s="2"/>
      <c r="C48" s="2"/>
      <c r="D48" s="2"/>
      <c r="E48" s="44"/>
      <c r="F48" s="41"/>
      <c r="G48" s="37"/>
      <c r="H48" s="41"/>
      <c r="I48" s="41"/>
      <c r="J48" s="41"/>
      <c r="K48" s="41"/>
      <c r="L48" s="41"/>
    </row>
    <row r="49" spans="1:12" ht="14.25">
      <c r="A49" s="2" t="s">
        <v>121</v>
      </c>
      <c r="B49" s="2"/>
      <c r="C49" s="2"/>
      <c r="D49" s="2"/>
      <c r="E49" s="44"/>
      <c r="F49" s="41">
        <v>0</v>
      </c>
      <c r="G49" s="37"/>
      <c r="H49" s="41">
        <v>0</v>
      </c>
      <c r="I49" s="41"/>
      <c r="J49" s="41">
        <v>-2182738</v>
      </c>
      <c r="K49" s="41"/>
      <c r="L49" s="41">
        <f>SUM(F49:J49)</f>
        <v>-2182738</v>
      </c>
    </row>
    <row r="50" spans="1:12" ht="14.25">
      <c r="A50" s="17"/>
      <c r="B50" s="2"/>
      <c r="C50" s="2"/>
      <c r="D50" s="2"/>
      <c r="E50" s="44"/>
      <c r="F50" s="9"/>
      <c r="G50" s="37"/>
      <c r="H50" s="9"/>
      <c r="I50" s="41"/>
      <c r="J50" s="9"/>
      <c r="K50" s="41"/>
      <c r="L50" s="9"/>
    </row>
    <row r="51" spans="1:12" ht="14.25" customHeight="1">
      <c r="A51" s="17" t="s">
        <v>107</v>
      </c>
      <c r="B51" s="2"/>
      <c r="C51" s="2"/>
      <c r="D51" s="2"/>
      <c r="E51" s="44"/>
      <c r="F51" s="41">
        <f>SUM(F47:F49)</f>
        <v>17454000</v>
      </c>
      <c r="G51" s="37"/>
      <c r="H51" s="41">
        <f>SUM(H47:H49)</f>
        <v>4679880</v>
      </c>
      <c r="I51" s="41"/>
      <c r="J51" s="41">
        <f>SUM(J47:J49)</f>
        <v>2050240</v>
      </c>
      <c r="K51" s="41"/>
      <c r="L51" s="41">
        <f>SUM(L47:L49)</f>
        <v>24184120</v>
      </c>
    </row>
    <row r="52" spans="1:12" ht="14.25" customHeight="1">
      <c r="A52" s="17"/>
      <c r="B52" s="2"/>
      <c r="C52" s="2"/>
      <c r="D52" s="2"/>
      <c r="E52" s="44"/>
      <c r="F52" s="41"/>
      <c r="G52" s="37"/>
      <c r="H52" s="41"/>
      <c r="I52" s="41"/>
      <c r="J52" s="41"/>
      <c r="K52" s="41"/>
      <c r="L52" s="41"/>
    </row>
    <row r="53" spans="1:12" ht="14.25">
      <c r="A53" s="2" t="s">
        <v>142</v>
      </c>
      <c r="B53" s="2"/>
      <c r="C53" s="2"/>
      <c r="D53" s="2"/>
      <c r="E53" s="44"/>
      <c r="F53" s="34">
        <v>0</v>
      </c>
      <c r="G53" s="2"/>
      <c r="H53" s="3">
        <v>0</v>
      </c>
      <c r="I53" s="3"/>
      <c r="J53" s="3">
        <f>'Consol.IS'!J40</f>
        <v>-1227283</v>
      </c>
      <c r="K53" s="3"/>
      <c r="L53" s="41">
        <f>SUM(F53:J53)</f>
        <v>-1227283</v>
      </c>
    </row>
    <row r="54" spans="1:12" ht="14.25">
      <c r="A54" s="2"/>
      <c r="B54" s="2"/>
      <c r="C54" s="2"/>
      <c r="D54" s="2"/>
      <c r="E54" s="44"/>
      <c r="F54" s="104"/>
      <c r="G54" s="2"/>
      <c r="H54" s="9"/>
      <c r="I54" s="3"/>
      <c r="J54" s="9"/>
      <c r="K54" s="3"/>
      <c r="L54" s="9"/>
    </row>
    <row r="55" spans="1:12" ht="15" thickBot="1">
      <c r="A55" s="17" t="s">
        <v>122</v>
      </c>
      <c r="B55" s="2"/>
      <c r="C55" s="2"/>
      <c r="D55" s="2"/>
      <c r="E55" s="44"/>
      <c r="F55" s="105">
        <f>SUM(F51:F54)</f>
        <v>17454000</v>
      </c>
      <c r="G55" s="37"/>
      <c r="H55" s="105">
        <f>SUM(H51:H54)</f>
        <v>4679880</v>
      </c>
      <c r="I55" s="41"/>
      <c r="J55" s="105">
        <f>SUM(J51:J54)</f>
        <v>822957</v>
      </c>
      <c r="K55" s="41"/>
      <c r="L55" s="105">
        <f>SUM(L51:L54)</f>
        <v>22956837</v>
      </c>
    </row>
    <row r="56" spans="1:12" ht="14.25" customHeight="1" thickTop="1">
      <c r="A56" s="38"/>
      <c r="B56" s="37"/>
      <c r="C56" s="37"/>
      <c r="D56" s="37"/>
      <c r="E56" s="63"/>
      <c r="F56" s="41"/>
      <c r="G56" s="37"/>
      <c r="H56" s="41"/>
      <c r="I56" s="41"/>
      <c r="J56" s="41"/>
      <c r="K56" s="41"/>
      <c r="L56" s="41"/>
    </row>
    <row r="57" spans="1:12" ht="14.25">
      <c r="A57" s="37"/>
      <c r="B57" s="37"/>
      <c r="C57" s="37"/>
      <c r="D57" s="37"/>
      <c r="E57" s="63"/>
      <c r="F57" s="37"/>
      <c r="G57" s="37"/>
      <c r="H57" s="41"/>
      <c r="I57" s="41"/>
      <c r="J57" s="41"/>
      <c r="K57" s="41"/>
      <c r="L57" s="41"/>
    </row>
    <row r="58" spans="1:12" ht="14.25">
      <c r="A58" s="37"/>
      <c r="B58" s="37"/>
      <c r="C58" s="37"/>
      <c r="D58" s="37"/>
      <c r="E58" s="63"/>
      <c r="F58" s="103"/>
      <c r="G58" s="103"/>
      <c r="H58" s="41"/>
      <c r="I58" s="103"/>
      <c r="J58" s="103"/>
      <c r="K58" s="103"/>
      <c r="L58" s="41"/>
    </row>
    <row r="59" spans="1:12" ht="14.25">
      <c r="A59" s="37"/>
      <c r="B59" s="37"/>
      <c r="C59" s="37"/>
      <c r="D59" s="37"/>
      <c r="E59" s="63"/>
      <c r="F59" s="37"/>
      <c r="G59" s="37"/>
      <c r="H59" s="41"/>
      <c r="I59" s="41"/>
      <c r="J59" s="41"/>
      <c r="K59" s="41"/>
      <c r="L59" s="41"/>
    </row>
    <row r="60" spans="1:12" ht="14.25">
      <c r="A60" s="37"/>
      <c r="B60" s="37"/>
      <c r="C60" s="37"/>
      <c r="D60" s="37"/>
      <c r="E60" s="63"/>
      <c r="F60" s="103"/>
      <c r="G60" s="37"/>
      <c r="H60" s="41"/>
      <c r="I60" s="41"/>
      <c r="J60" s="41"/>
      <c r="K60" s="41"/>
      <c r="L60" s="41"/>
    </row>
    <row r="61" spans="1:12" ht="14.25">
      <c r="A61" s="37"/>
      <c r="B61" s="37"/>
      <c r="C61" s="37"/>
      <c r="D61" s="37"/>
      <c r="E61" s="63"/>
      <c r="F61" s="37"/>
      <c r="G61" s="37"/>
      <c r="H61" s="41"/>
      <c r="I61" s="41"/>
      <c r="J61" s="41"/>
      <c r="K61" s="41"/>
      <c r="L61" s="41"/>
    </row>
    <row r="62" spans="1:12" ht="14.25">
      <c r="A62" s="38"/>
      <c r="B62" s="37"/>
      <c r="C62" s="37"/>
      <c r="D62" s="37"/>
      <c r="E62" s="63"/>
      <c r="F62" s="75"/>
      <c r="G62" s="37"/>
      <c r="H62" s="75"/>
      <c r="I62" s="41"/>
      <c r="J62" s="75"/>
      <c r="K62" s="41"/>
      <c r="L62" s="75"/>
    </row>
    <row r="63" spans="1:12" ht="14.25">
      <c r="A63" s="2"/>
      <c r="B63" s="2"/>
      <c r="C63" s="2"/>
      <c r="D63" s="2"/>
      <c r="E63" s="44"/>
      <c r="F63" s="2"/>
      <c r="G63" s="2"/>
      <c r="H63" s="3"/>
      <c r="I63" s="3"/>
      <c r="J63" s="3"/>
      <c r="K63" s="3"/>
      <c r="L63" s="3"/>
    </row>
    <row r="64" spans="1:12" ht="14.25">
      <c r="A64" s="2"/>
      <c r="B64" s="2"/>
      <c r="C64" s="2"/>
      <c r="D64" s="2"/>
      <c r="E64" s="44"/>
      <c r="F64" s="2"/>
      <c r="G64" s="2"/>
      <c r="H64" s="3"/>
      <c r="I64" s="3"/>
      <c r="J64" s="3"/>
      <c r="K64" s="3"/>
      <c r="L64" s="3"/>
    </row>
    <row r="65" spans="6:12" ht="14.25">
      <c r="F65" s="58"/>
      <c r="G65" s="58"/>
      <c r="K65" s="76"/>
      <c r="L65" s="76"/>
    </row>
    <row r="66" spans="1:12" ht="14.25" customHeight="1">
      <c r="A66" s="122" t="s">
        <v>123</v>
      </c>
      <c r="B66" s="122"/>
      <c r="C66" s="122"/>
      <c r="D66" s="122"/>
      <c r="E66" s="122"/>
      <c r="F66" s="122"/>
      <c r="G66" s="122"/>
      <c r="H66" s="122"/>
      <c r="I66" s="122"/>
      <c r="J66" s="122"/>
      <c r="K66" s="122"/>
      <c r="L66" s="122"/>
    </row>
    <row r="67" spans="1:12" ht="30.75" customHeight="1">
      <c r="A67" s="122"/>
      <c r="B67" s="122"/>
      <c r="C67" s="122"/>
      <c r="D67" s="122"/>
      <c r="E67" s="122"/>
      <c r="F67" s="122"/>
      <c r="G67" s="122"/>
      <c r="H67" s="122"/>
      <c r="I67" s="122"/>
      <c r="J67" s="122"/>
      <c r="K67" s="122"/>
      <c r="L67" s="122"/>
    </row>
    <row r="68" spans="6:12" ht="14.25">
      <c r="F68" s="58"/>
      <c r="G68" s="58"/>
      <c r="K68" s="76"/>
      <c r="L68" s="76"/>
    </row>
    <row r="69" spans="6:12" ht="14.25">
      <c r="F69" s="58"/>
      <c r="G69" s="58"/>
      <c r="K69" s="76"/>
      <c r="L69" s="76"/>
    </row>
    <row r="70" spans="6:12" ht="14.25">
      <c r="F70" s="58"/>
      <c r="G70" s="58"/>
      <c r="K70" s="76"/>
      <c r="L70" s="76"/>
    </row>
    <row r="71" spans="6:12" ht="14.25">
      <c r="F71" s="58"/>
      <c r="G71" s="58"/>
      <c r="K71" s="76"/>
      <c r="L71" s="76"/>
    </row>
    <row r="72" spans="6:12" ht="14.25">
      <c r="F72" s="58"/>
      <c r="G72" s="58"/>
      <c r="K72" s="76"/>
      <c r="L72" s="76"/>
    </row>
    <row r="73" spans="6:12" ht="14.25">
      <c r="F73" s="58"/>
      <c r="G73" s="58"/>
      <c r="K73" s="76"/>
      <c r="L73" s="76"/>
    </row>
    <row r="74" spans="6:12" ht="14.25">
      <c r="F74" s="58"/>
      <c r="G74" s="58"/>
      <c r="K74" s="76"/>
      <c r="L74" s="76"/>
    </row>
    <row r="75" spans="6:12" ht="14.25">
      <c r="F75" s="58"/>
      <c r="G75" s="58"/>
      <c r="K75" s="76"/>
      <c r="L75" s="76"/>
    </row>
    <row r="76" spans="6:12" ht="14.25">
      <c r="F76" s="58"/>
      <c r="G76" s="58"/>
      <c r="K76" s="76"/>
      <c r="L76" s="76"/>
    </row>
    <row r="77" spans="6:12" ht="14.25">
      <c r="F77" s="58"/>
      <c r="G77" s="58"/>
      <c r="K77" s="76"/>
      <c r="L77" s="76"/>
    </row>
    <row r="78" spans="6:12" ht="14.25">
      <c r="F78" s="58"/>
      <c r="G78" s="58"/>
      <c r="K78" s="76"/>
      <c r="L78" s="76"/>
    </row>
    <row r="79" spans="6:12" ht="14.25">
      <c r="F79" s="58"/>
      <c r="G79" s="58"/>
      <c r="K79" s="76"/>
      <c r="L79" s="76"/>
    </row>
    <row r="80" spans="6:12" ht="14.25">
      <c r="F80" s="58"/>
      <c r="G80" s="58"/>
      <c r="K80" s="76"/>
      <c r="L80" s="76"/>
    </row>
    <row r="81" spans="6:12" ht="14.25">
      <c r="F81" s="58"/>
      <c r="G81" s="58"/>
      <c r="K81" s="76"/>
      <c r="L81" s="76"/>
    </row>
    <row r="82" spans="6:12" ht="14.25">
      <c r="F82" s="58"/>
      <c r="G82" s="58"/>
      <c r="K82" s="76"/>
      <c r="L82" s="76"/>
    </row>
    <row r="83" spans="6:12" ht="14.25">
      <c r="F83" s="58"/>
      <c r="G83" s="58"/>
      <c r="K83" s="76"/>
      <c r="L83" s="76"/>
    </row>
    <row r="84" spans="6:12" ht="14.25">
      <c r="F84" s="58"/>
      <c r="G84" s="58"/>
      <c r="K84" s="76"/>
      <c r="L84" s="76"/>
    </row>
    <row r="85" spans="6:12" ht="14.25">
      <c r="F85" s="58"/>
      <c r="G85" s="58"/>
      <c r="K85" s="76"/>
      <c r="L85" s="76"/>
    </row>
    <row r="86" spans="6:12" ht="14.25">
      <c r="F86" s="58"/>
      <c r="G86" s="58"/>
      <c r="K86" s="76"/>
      <c r="L86" s="76"/>
    </row>
    <row r="87" spans="6:12" ht="14.25">
      <c r="F87" s="58"/>
      <c r="G87" s="58"/>
      <c r="K87" s="76"/>
      <c r="L87" s="76"/>
    </row>
    <row r="88" spans="6:12" ht="14.25">
      <c r="F88" s="58"/>
      <c r="G88" s="58"/>
      <c r="K88" s="76"/>
      <c r="L88" s="76"/>
    </row>
    <row r="89" spans="6:12" ht="14.25">
      <c r="F89" s="58"/>
      <c r="G89" s="58"/>
      <c r="K89" s="76"/>
      <c r="L89" s="76"/>
    </row>
    <row r="90" spans="6:12" ht="14.25">
      <c r="F90" s="58"/>
      <c r="G90" s="58"/>
      <c r="K90" s="76"/>
      <c r="L90" s="76"/>
    </row>
    <row r="91" spans="6:12" ht="14.25">
      <c r="F91" s="58"/>
      <c r="G91" s="58"/>
      <c r="K91" s="76"/>
      <c r="L91" s="76"/>
    </row>
    <row r="92" spans="6:12" ht="14.25">
      <c r="F92" s="58"/>
      <c r="G92" s="58"/>
      <c r="K92" s="76"/>
      <c r="L92" s="76"/>
    </row>
    <row r="93" spans="6:12" ht="14.25">
      <c r="F93" s="58"/>
      <c r="G93" s="58"/>
      <c r="K93" s="76"/>
      <c r="L93" s="76"/>
    </row>
    <row r="94" spans="6:12" ht="14.25">
      <c r="F94" s="58"/>
      <c r="G94" s="58"/>
      <c r="K94" s="76"/>
      <c r="L94" s="76"/>
    </row>
    <row r="95" spans="6:12" ht="14.25">
      <c r="F95" s="58"/>
      <c r="G95" s="58"/>
      <c r="K95" s="76"/>
      <c r="L95" s="76"/>
    </row>
    <row r="96" spans="1:12" ht="14.25">
      <c r="A96" s="2"/>
      <c r="F96" s="58"/>
      <c r="G96" s="58"/>
      <c r="K96" s="76"/>
      <c r="L96" s="76"/>
    </row>
    <row r="97" spans="1:12" ht="14.25">
      <c r="A97" s="2"/>
      <c r="F97" s="58"/>
      <c r="G97" s="58"/>
      <c r="K97" s="76"/>
      <c r="L97" s="76"/>
    </row>
    <row r="98" spans="6:12" ht="14.25">
      <c r="F98" s="58"/>
      <c r="G98" s="58"/>
      <c r="J98" s="45"/>
      <c r="K98" s="76"/>
      <c r="L98" s="48" t="s">
        <v>29</v>
      </c>
    </row>
    <row r="99" spans="8:12" ht="14.25">
      <c r="H99" s="76"/>
      <c r="I99" s="76"/>
      <c r="J99" s="76"/>
      <c r="K99" s="76"/>
      <c r="L99" s="76"/>
    </row>
    <row r="100" spans="8:12" ht="14.25">
      <c r="H100" s="76"/>
      <c r="I100" s="76"/>
      <c r="J100" s="76"/>
      <c r="K100" s="76"/>
      <c r="L100" s="76"/>
    </row>
    <row r="101" spans="8:12" ht="14.25">
      <c r="H101" s="76"/>
      <c r="I101" s="76"/>
      <c r="J101" s="76"/>
      <c r="K101" s="76"/>
      <c r="L101" s="76"/>
    </row>
    <row r="102" spans="8:12" ht="14.25">
      <c r="H102" s="76"/>
      <c r="I102" s="76"/>
      <c r="J102" s="76"/>
      <c r="K102" s="76"/>
      <c r="L102" s="76"/>
    </row>
    <row r="103" spans="8:12" ht="14.25">
      <c r="H103" s="76"/>
      <c r="I103" s="76"/>
      <c r="J103" s="76"/>
      <c r="K103" s="76"/>
      <c r="L103" s="76"/>
    </row>
    <row r="104" spans="8:12" ht="14.25">
      <c r="H104" s="76"/>
      <c r="I104" s="76"/>
      <c r="J104" s="76"/>
      <c r="K104" s="76"/>
      <c r="L104" s="76"/>
    </row>
    <row r="105" spans="8:12" ht="14.25">
      <c r="H105" s="76"/>
      <c r="I105" s="76"/>
      <c r="J105" s="76"/>
      <c r="K105" s="76"/>
      <c r="L105" s="76"/>
    </row>
    <row r="106" spans="8:12" ht="14.25">
      <c r="H106" s="76"/>
      <c r="I106" s="76"/>
      <c r="J106" s="76"/>
      <c r="K106" s="76"/>
      <c r="L106" s="76"/>
    </row>
    <row r="107" spans="8:12" ht="14.25">
      <c r="H107" s="76"/>
      <c r="I107" s="76"/>
      <c r="J107" s="76"/>
      <c r="K107" s="76"/>
      <c r="L107" s="76"/>
    </row>
    <row r="108" spans="8:12" ht="14.25">
      <c r="H108" s="76"/>
      <c r="I108" s="76"/>
      <c r="J108" s="76"/>
      <c r="K108" s="76"/>
      <c r="L108" s="76"/>
    </row>
    <row r="109" spans="8:12" ht="14.25">
      <c r="H109" s="76"/>
      <c r="I109" s="76"/>
      <c r="J109" s="76"/>
      <c r="K109" s="76"/>
      <c r="L109" s="76"/>
    </row>
    <row r="110" spans="8:12" ht="14.25">
      <c r="H110" s="76"/>
      <c r="I110" s="76"/>
      <c r="J110" s="76"/>
      <c r="K110" s="76"/>
      <c r="L110" s="76"/>
    </row>
    <row r="111" spans="8:12" ht="14.25">
      <c r="H111" s="76"/>
      <c r="I111" s="76"/>
      <c r="J111" s="76"/>
      <c r="K111" s="76"/>
      <c r="L111" s="76"/>
    </row>
    <row r="112" spans="8:12" ht="14.25">
      <c r="H112" s="76"/>
      <c r="I112" s="76"/>
      <c r="J112" s="76"/>
      <c r="K112" s="76"/>
      <c r="L112" s="76"/>
    </row>
    <row r="113" spans="8:12" ht="14.25">
      <c r="H113" s="76"/>
      <c r="I113" s="76"/>
      <c r="J113" s="76"/>
      <c r="K113" s="76"/>
      <c r="L113" s="76"/>
    </row>
    <row r="114" spans="8:12" ht="14.25">
      <c r="H114" s="76"/>
      <c r="I114" s="76"/>
      <c r="J114" s="76"/>
      <c r="K114" s="76"/>
      <c r="L114" s="76"/>
    </row>
    <row r="115" spans="8:12" ht="14.25">
      <c r="H115" s="76"/>
      <c r="I115" s="76"/>
      <c r="J115" s="76"/>
      <c r="K115" s="76"/>
      <c r="L115" s="76"/>
    </row>
    <row r="116" spans="8:12" ht="14.25">
      <c r="H116" s="76"/>
      <c r="I116" s="76"/>
      <c r="J116" s="76"/>
      <c r="K116" s="76"/>
      <c r="L116" s="76"/>
    </row>
    <row r="117" spans="8:12" ht="14.25">
      <c r="H117" s="76"/>
      <c r="I117" s="76"/>
      <c r="J117" s="76"/>
      <c r="K117" s="76"/>
      <c r="L117" s="76"/>
    </row>
    <row r="118" spans="8:12" ht="14.25">
      <c r="H118" s="76"/>
      <c r="I118" s="76"/>
      <c r="J118" s="76"/>
      <c r="K118" s="76"/>
      <c r="L118" s="76"/>
    </row>
  </sheetData>
  <mergeCells count="2">
    <mergeCell ref="A66:L67"/>
    <mergeCell ref="F13:J13"/>
  </mergeCells>
  <printOptions/>
  <pageMargins left="0.75" right="0.75" top="0.52" bottom="0.48" header="0.5" footer="0.5"/>
  <pageSetup fitToHeight="1" fitToWidth="1" horizontalDpi="600" verticalDpi="600" orientation="portrait" paperSize="9" scale="77" r:id="rId2"/>
  <headerFooter alignWithMargins="0">
    <oddFooter>&amp;L&amp;"Arial,Italic"&amp;6&amp;Z&amp;F&amp;A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N87"/>
  <sheetViews>
    <sheetView tabSelected="1" zoomScaleSheetLayoutView="100" workbookViewId="0" topLeftCell="A4">
      <selection activeCell="H27" sqref="H27"/>
    </sheetView>
  </sheetViews>
  <sheetFormatPr defaultColWidth="9.140625" defaultRowHeight="12.75"/>
  <cols>
    <col min="1" max="1" width="4.00390625" style="49" customWidth="1"/>
    <col min="2" max="2" width="3.421875" style="49" customWidth="1"/>
    <col min="3" max="3" width="21.7109375" style="49" customWidth="1"/>
    <col min="4" max="4" width="18.8515625" style="49" customWidth="1"/>
    <col min="5" max="5" width="8.57421875" style="49" customWidth="1"/>
    <col min="6" max="6" width="5.7109375" style="55" customWidth="1"/>
    <col min="7" max="7" width="4.7109375" style="49" customWidth="1"/>
    <col min="8" max="8" width="18.421875" style="49" bestFit="1" customWidth="1"/>
    <col min="9" max="9" width="1.57421875" style="49" customWidth="1"/>
    <col min="10" max="10" width="18.421875" style="49" bestFit="1" customWidth="1"/>
    <col min="11" max="11" width="1.57421875" style="49" customWidth="1"/>
    <col min="12" max="12" width="1.57421875" style="55" customWidth="1"/>
    <col min="13" max="13" width="17.7109375" style="55" customWidth="1"/>
    <col min="14" max="16384" width="9.00390625" style="49" customWidth="1"/>
  </cols>
  <sheetData>
    <row r="1" spans="1:10" ht="10.5" customHeight="1">
      <c r="A1" s="2"/>
      <c r="B1" s="2"/>
      <c r="C1" s="2"/>
      <c r="D1" s="2"/>
      <c r="E1" s="2"/>
      <c r="F1" s="37"/>
      <c r="G1" s="2"/>
      <c r="H1" s="2"/>
      <c r="J1" s="2"/>
    </row>
    <row r="2" spans="1:11" ht="14.25">
      <c r="A2" s="2"/>
      <c r="B2" s="2"/>
      <c r="C2" s="2"/>
      <c r="D2" s="2"/>
      <c r="E2" s="2"/>
      <c r="F2" s="2"/>
      <c r="G2" s="2"/>
      <c r="H2" s="2"/>
      <c r="J2" s="2"/>
      <c r="K2" s="91"/>
    </row>
    <row r="3" spans="1:11" ht="18" customHeight="1">
      <c r="A3" s="21" t="s">
        <v>0</v>
      </c>
      <c r="B3" s="2"/>
      <c r="C3" s="2"/>
      <c r="D3" s="2"/>
      <c r="E3" s="2"/>
      <c r="G3" s="92"/>
      <c r="H3" s="106"/>
      <c r="I3" s="106"/>
      <c r="J3" s="106"/>
      <c r="K3" s="106"/>
    </row>
    <row r="4" spans="1:13" s="4" customFormat="1" ht="18">
      <c r="A4" s="21" t="s">
        <v>72</v>
      </c>
      <c r="F4" s="92"/>
      <c r="G4" s="92"/>
      <c r="H4" s="106"/>
      <c r="I4" s="106"/>
      <c r="J4" s="106"/>
      <c r="K4" s="106"/>
      <c r="L4" s="79"/>
      <c r="M4" s="78"/>
    </row>
    <row r="5" spans="1:13" s="4" customFormat="1" ht="15.75">
      <c r="A5" s="25" t="s">
        <v>73</v>
      </c>
      <c r="F5" s="77"/>
      <c r="G5" s="15"/>
      <c r="H5" s="15"/>
      <c r="I5" s="24"/>
      <c r="J5" s="15"/>
      <c r="L5" s="79"/>
      <c r="M5" s="78"/>
    </row>
    <row r="6" spans="1:13" s="4" customFormat="1" ht="15.75">
      <c r="A6" s="25" t="s">
        <v>1</v>
      </c>
      <c r="F6" s="77"/>
      <c r="G6" s="15"/>
      <c r="H6" s="15"/>
      <c r="I6" s="24"/>
      <c r="J6" s="15"/>
      <c r="L6" s="79"/>
      <c r="M6" s="78"/>
    </row>
    <row r="7" spans="1:13" s="4" customFormat="1" ht="15.75">
      <c r="A7" s="4" t="s">
        <v>2</v>
      </c>
      <c r="F7" s="77"/>
      <c r="G7" s="15"/>
      <c r="H7" s="15"/>
      <c r="I7" s="24"/>
      <c r="J7" s="15"/>
      <c r="L7" s="79"/>
      <c r="M7" s="78"/>
    </row>
    <row r="8" spans="1:11" ht="6.75" customHeight="1" thickBot="1">
      <c r="A8" s="50"/>
      <c r="B8" s="51"/>
      <c r="C8" s="51"/>
      <c r="D8" s="51"/>
      <c r="E8" s="51"/>
      <c r="F8" s="51"/>
      <c r="G8" s="51"/>
      <c r="H8" s="51"/>
      <c r="I8" s="59"/>
      <c r="J8" s="51"/>
      <c r="K8" s="59"/>
    </row>
    <row r="9" spans="1:11" ht="11.25" customHeight="1">
      <c r="A9" s="17"/>
      <c r="B9" s="2"/>
      <c r="C9" s="2"/>
      <c r="D9" s="2"/>
      <c r="E9" s="2"/>
      <c r="F9" s="37"/>
      <c r="G9" s="2"/>
      <c r="H9" s="2"/>
      <c r="J9" s="2"/>
      <c r="K9" s="55"/>
    </row>
    <row r="10" spans="1:11" ht="7.5" customHeight="1">
      <c r="A10" s="17"/>
      <c r="B10" s="2"/>
      <c r="C10" s="2"/>
      <c r="D10" s="2"/>
      <c r="E10" s="2"/>
      <c r="F10" s="37"/>
      <c r="G10" s="2"/>
      <c r="H10" s="2"/>
      <c r="J10" s="2"/>
      <c r="K10" s="55"/>
    </row>
    <row r="11" spans="1:13" ht="14.25">
      <c r="A11" s="17" t="s">
        <v>124</v>
      </c>
      <c r="B11" s="17"/>
      <c r="C11" s="17"/>
      <c r="D11" s="17"/>
      <c r="E11" s="17"/>
      <c r="F11" s="54"/>
      <c r="G11" s="30"/>
      <c r="H11" s="6"/>
      <c r="I11" s="2"/>
      <c r="J11" s="6"/>
      <c r="K11" s="55"/>
      <c r="L11" s="37"/>
      <c r="M11" s="37"/>
    </row>
    <row r="12" spans="1:13" ht="14.25">
      <c r="A12" s="17" t="s">
        <v>48</v>
      </c>
      <c r="B12" s="2"/>
      <c r="C12" s="2"/>
      <c r="D12" s="2"/>
      <c r="E12" s="2"/>
      <c r="F12" s="37"/>
      <c r="G12" s="2"/>
      <c r="H12" s="2"/>
      <c r="I12" s="2"/>
      <c r="J12" s="2"/>
      <c r="L12" s="37"/>
      <c r="M12" s="37"/>
    </row>
    <row r="13" spans="1:13" ht="14.25">
      <c r="A13" s="32"/>
      <c r="B13" s="2"/>
      <c r="C13" s="2"/>
      <c r="D13" s="2"/>
      <c r="E13" s="2"/>
      <c r="F13" s="37"/>
      <c r="G13" s="2"/>
      <c r="H13" s="2"/>
      <c r="I13" s="2"/>
      <c r="J13" s="2"/>
      <c r="L13" s="37"/>
      <c r="M13" s="37"/>
    </row>
    <row r="14" spans="1:13" ht="14.25">
      <c r="A14" s="2"/>
      <c r="B14" s="2"/>
      <c r="C14" s="2"/>
      <c r="D14" s="2"/>
      <c r="E14" s="2"/>
      <c r="F14" s="39"/>
      <c r="G14" s="29"/>
      <c r="H14" s="60" t="s">
        <v>125</v>
      </c>
      <c r="I14" s="29"/>
      <c r="J14" s="60" t="s">
        <v>125</v>
      </c>
      <c r="L14" s="39"/>
      <c r="M14" s="39"/>
    </row>
    <row r="15" spans="1:13" ht="14.25">
      <c r="A15" s="2"/>
      <c r="B15" s="2"/>
      <c r="C15" s="2"/>
      <c r="D15" s="2"/>
      <c r="E15" s="2"/>
      <c r="F15" s="39"/>
      <c r="G15" s="29"/>
      <c r="H15" s="61" t="s">
        <v>50</v>
      </c>
      <c r="I15" s="29"/>
      <c r="J15" s="61" t="s">
        <v>50</v>
      </c>
      <c r="L15" s="39"/>
      <c r="M15" s="39"/>
    </row>
    <row r="16" spans="1:13" ht="14.25">
      <c r="A16" s="2"/>
      <c r="B16" s="2"/>
      <c r="C16" s="2"/>
      <c r="D16" s="2"/>
      <c r="E16" s="2"/>
      <c r="F16" s="39"/>
      <c r="G16" s="29"/>
      <c r="H16" s="99" t="s">
        <v>126</v>
      </c>
      <c r="I16" s="98"/>
      <c r="J16" s="99" t="s">
        <v>127</v>
      </c>
      <c r="L16" s="39"/>
      <c r="M16" s="43"/>
    </row>
    <row r="17" spans="1:13" ht="14.25">
      <c r="A17" s="2"/>
      <c r="B17" s="2"/>
      <c r="C17" s="2"/>
      <c r="D17" s="2"/>
      <c r="E17" s="2"/>
      <c r="F17" s="63"/>
      <c r="G17" s="29"/>
      <c r="H17" s="101" t="s">
        <v>74</v>
      </c>
      <c r="I17" s="29"/>
      <c r="J17" s="101" t="s">
        <v>74</v>
      </c>
      <c r="L17" s="39"/>
      <c r="M17" s="39"/>
    </row>
    <row r="18" spans="1:13" ht="14.25">
      <c r="A18" s="2"/>
      <c r="B18" s="2"/>
      <c r="C18" s="2"/>
      <c r="D18" s="2"/>
      <c r="E18" s="2"/>
      <c r="F18" s="37"/>
      <c r="G18" s="2"/>
      <c r="H18" s="2"/>
      <c r="I18" s="2"/>
      <c r="J18" s="2"/>
      <c r="L18" s="37"/>
      <c r="M18" s="37"/>
    </row>
    <row r="19" spans="1:13" ht="14.25">
      <c r="A19" s="17" t="s">
        <v>30</v>
      </c>
      <c r="B19" s="2"/>
      <c r="C19" s="2"/>
      <c r="D19" s="2"/>
      <c r="E19" s="2"/>
      <c r="F19" s="37"/>
      <c r="G19" s="2"/>
      <c r="H19" s="2"/>
      <c r="I19" s="2"/>
      <c r="J19" s="2"/>
      <c r="L19" s="37"/>
      <c r="M19" s="37"/>
    </row>
    <row r="20" spans="1:13" ht="14.25">
      <c r="A20" s="2"/>
      <c r="B20" s="2"/>
      <c r="C20" s="2"/>
      <c r="D20" s="2"/>
      <c r="E20" s="2"/>
      <c r="F20" s="37"/>
      <c r="G20" s="2"/>
      <c r="H20" s="2"/>
      <c r="I20" s="2"/>
      <c r="J20" s="2"/>
      <c r="L20" s="37"/>
      <c r="M20" s="37"/>
    </row>
    <row r="21" spans="1:13" ht="14.25">
      <c r="A21" s="17" t="s">
        <v>128</v>
      </c>
      <c r="B21" s="2"/>
      <c r="C21" s="2"/>
      <c r="D21" s="2"/>
      <c r="E21" s="2"/>
      <c r="F21" s="37"/>
      <c r="G21" s="2"/>
      <c r="H21" s="80">
        <v>-1226988</v>
      </c>
      <c r="I21" s="2"/>
      <c r="J21" s="80">
        <v>-1521647</v>
      </c>
      <c r="L21" s="37"/>
      <c r="M21" s="82"/>
    </row>
    <row r="22" spans="1:13" ht="14.25">
      <c r="A22" s="17"/>
      <c r="B22" s="2"/>
      <c r="C22" s="2"/>
      <c r="D22" s="2"/>
      <c r="E22" s="2"/>
      <c r="F22" s="37"/>
      <c r="G22" s="2"/>
      <c r="H22" s="80"/>
      <c r="I22" s="2"/>
      <c r="J22" s="80"/>
      <c r="L22" s="37"/>
      <c r="M22" s="37"/>
    </row>
    <row r="23" spans="1:13" ht="14.25">
      <c r="A23" s="17" t="s">
        <v>89</v>
      </c>
      <c r="B23" s="2"/>
      <c r="C23" s="2"/>
      <c r="D23" s="2"/>
      <c r="E23" s="2"/>
      <c r="F23" s="37"/>
      <c r="G23" s="2"/>
      <c r="H23" s="80"/>
      <c r="I23" s="2"/>
      <c r="J23" s="80"/>
      <c r="L23" s="37"/>
      <c r="M23" s="37"/>
    </row>
    <row r="24" spans="1:13" ht="14.25">
      <c r="A24" s="17"/>
      <c r="B24" s="2" t="s">
        <v>90</v>
      </c>
      <c r="C24" s="2"/>
      <c r="D24" s="2"/>
      <c r="E24" s="2"/>
      <c r="F24" s="37"/>
      <c r="G24" s="2"/>
      <c r="H24" s="80">
        <v>907506</v>
      </c>
      <c r="I24" s="2"/>
      <c r="J24" s="80">
        <v>737833</v>
      </c>
      <c r="L24" s="37"/>
      <c r="M24" s="37"/>
    </row>
    <row r="25" spans="1:13" ht="14.25">
      <c r="A25" s="17"/>
      <c r="B25" s="2" t="s">
        <v>91</v>
      </c>
      <c r="C25" s="2"/>
      <c r="D25" s="2"/>
      <c r="E25" s="2"/>
      <c r="F25" s="37"/>
      <c r="G25" s="2"/>
      <c r="H25" s="80">
        <v>-28300</v>
      </c>
      <c r="I25" s="2"/>
      <c r="J25" s="80">
        <v>-28300</v>
      </c>
      <c r="L25" s="37"/>
      <c r="M25" s="37"/>
    </row>
    <row r="26" spans="1:13" ht="14.25">
      <c r="A26" s="17"/>
      <c r="B26" s="2" t="s">
        <v>129</v>
      </c>
      <c r="C26" s="2"/>
      <c r="D26" s="2"/>
      <c r="E26" s="2"/>
      <c r="F26" s="37"/>
      <c r="G26" s="2"/>
      <c r="H26" s="80">
        <v>0</v>
      </c>
      <c r="I26" s="2"/>
      <c r="J26" s="80">
        <v>4514</v>
      </c>
      <c r="L26" s="37"/>
      <c r="M26" s="37"/>
    </row>
    <row r="27" spans="1:13" ht="14.25">
      <c r="A27" s="17"/>
      <c r="B27" s="2" t="s">
        <v>92</v>
      </c>
      <c r="C27" s="2"/>
      <c r="D27" s="2"/>
      <c r="E27" s="2"/>
      <c r="F27" s="37"/>
      <c r="G27" s="2"/>
      <c r="H27" s="80">
        <v>3391</v>
      </c>
      <c r="I27" s="2"/>
      <c r="J27" s="80">
        <v>2956</v>
      </c>
      <c r="L27" s="37"/>
      <c r="M27" s="37"/>
    </row>
    <row r="28" spans="1:13" ht="14.25">
      <c r="A28" s="17"/>
      <c r="B28" s="2" t="s">
        <v>93</v>
      </c>
      <c r="C28" s="2"/>
      <c r="D28" s="2"/>
      <c r="E28" s="2"/>
      <c r="F28" s="37"/>
      <c r="G28" s="2"/>
      <c r="H28" s="80">
        <v>361272</v>
      </c>
      <c r="I28" s="2"/>
      <c r="J28" s="80">
        <v>380772</v>
      </c>
      <c r="L28" s="37"/>
      <c r="M28" s="81"/>
    </row>
    <row r="29" spans="1:13" ht="14.25">
      <c r="A29" s="17"/>
      <c r="B29" s="2" t="s">
        <v>16</v>
      </c>
      <c r="C29" s="2"/>
      <c r="D29" s="2"/>
      <c r="E29" s="2"/>
      <c r="F29" s="37"/>
      <c r="G29" s="2"/>
      <c r="H29" s="83">
        <v>-7050</v>
      </c>
      <c r="I29" s="2"/>
      <c r="J29" s="83">
        <v>-5780</v>
      </c>
      <c r="L29" s="37"/>
      <c r="M29" s="116"/>
    </row>
    <row r="30" spans="1:13" ht="14.25">
      <c r="A30" s="17" t="s">
        <v>130</v>
      </c>
      <c r="B30" s="2"/>
      <c r="C30" s="2"/>
      <c r="D30" s="2"/>
      <c r="E30" s="2"/>
      <c r="F30" s="37"/>
      <c r="G30" s="2"/>
      <c r="H30" s="81">
        <f>SUM(H21:H29)</f>
        <v>9831</v>
      </c>
      <c r="I30" s="2"/>
      <c r="J30" s="81">
        <f>SUM(J21:J29)</f>
        <v>-429652</v>
      </c>
      <c r="L30" s="37"/>
      <c r="M30" s="37"/>
    </row>
    <row r="31" spans="1:13" ht="14.25">
      <c r="A31" s="17" t="s">
        <v>31</v>
      </c>
      <c r="B31" s="2"/>
      <c r="C31" s="2"/>
      <c r="D31" s="2"/>
      <c r="E31" s="2"/>
      <c r="F31" s="37"/>
      <c r="G31" s="2"/>
      <c r="H31" s="80"/>
      <c r="I31" s="2"/>
      <c r="J31" s="80"/>
      <c r="L31" s="37"/>
      <c r="M31" s="37"/>
    </row>
    <row r="32" spans="1:13" ht="14.25">
      <c r="A32" s="17"/>
      <c r="B32" s="53" t="s">
        <v>32</v>
      </c>
      <c r="C32" s="2"/>
      <c r="D32" s="2"/>
      <c r="E32" s="2"/>
      <c r="F32" s="37"/>
      <c r="G32" s="2"/>
      <c r="H32" s="80">
        <v>512727</v>
      </c>
      <c r="I32" s="2"/>
      <c r="J32" s="80">
        <v>515460</v>
      </c>
      <c r="L32" s="37"/>
      <c r="M32" s="82"/>
    </row>
    <row r="33" spans="1:13" ht="14.25">
      <c r="A33" s="17"/>
      <c r="B33" s="53" t="s">
        <v>33</v>
      </c>
      <c r="C33" s="2"/>
      <c r="D33" s="2"/>
      <c r="E33" s="2"/>
      <c r="F33" s="37"/>
      <c r="G33" s="2"/>
      <c r="H33" s="80">
        <v>1350464</v>
      </c>
      <c r="I33" s="2"/>
      <c r="J33" s="80">
        <v>1733009</v>
      </c>
      <c r="L33" s="37"/>
      <c r="M33" s="82"/>
    </row>
    <row r="34" spans="1:13" ht="14.25">
      <c r="A34" s="17"/>
      <c r="B34" s="53" t="s">
        <v>34</v>
      </c>
      <c r="C34" s="2"/>
      <c r="D34" s="2"/>
      <c r="E34" s="2"/>
      <c r="F34" s="37"/>
      <c r="G34" s="2"/>
      <c r="H34" s="83">
        <v>1350643</v>
      </c>
      <c r="I34" s="73"/>
      <c r="J34" s="83">
        <v>1885047</v>
      </c>
      <c r="L34" s="37"/>
      <c r="M34" s="82"/>
    </row>
    <row r="35" spans="1:13" ht="14.25">
      <c r="A35" s="17"/>
      <c r="B35" s="53"/>
      <c r="C35" s="2"/>
      <c r="D35" s="2"/>
      <c r="E35" s="2"/>
      <c r="F35" s="37"/>
      <c r="G35" s="2"/>
      <c r="H35" s="81"/>
      <c r="I35" s="2"/>
      <c r="J35" s="81"/>
      <c r="L35" s="37"/>
      <c r="M35" s="37"/>
    </row>
    <row r="36" spans="1:13" ht="14.25">
      <c r="A36" s="17" t="s">
        <v>136</v>
      </c>
      <c r="B36" s="2"/>
      <c r="C36" s="2"/>
      <c r="D36" s="2"/>
      <c r="E36" s="2"/>
      <c r="F36" s="37"/>
      <c r="G36" s="2"/>
      <c r="H36" s="80">
        <f>SUM(H30:H34)</f>
        <v>3223665</v>
      </c>
      <c r="I36" s="2"/>
      <c r="J36" s="80">
        <f>SUM(J30:J34)</f>
        <v>3703864</v>
      </c>
      <c r="L36" s="37"/>
      <c r="M36" s="82"/>
    </row>
    <row r="37" spans="1:13" ht="14.25">
      <c r="A37" s="17"/>
      <c r="B37" s="53" t="s">
        <v>35</v>
      </c>
      <c r="C37" s="2"/>
      <c r="D37" s="2"/>
      <c r="E37" s="2"/>
      <c r="F37" s="37"/>
      <c r="G37" s="2"/>
      <c r="H37" s="80">
        <v>-361272</v>
      </c>
      <c r="I37" s="2"/>
      <c r="J37" s="80">
        <v>-380772</v>
      </c>
      <c r="L37" s="37"/>
      <c r="M37" s="82"/>
    </row>
    <row r="38" spans="1:13" ht="14.25">
      <c r="A38" s="17"/>
      <c r="B38" s="53" t="s">
        <v>101</v>
      </c>
      <c r="C38" s="2"/>
      <c r="D38" s="2"/>
      <c r="E38" s="2"/>
      <c r="F38" s="37"/>
      <c r="G38" s="2"/>
      <c r="H38" s="80">
        <v>0</v>
      </c>
      <c r="I38" s="2"/>
      <c r="J38" s="80">
        <v>118808</v>
      </c>
      <c r="L38" s="37"/>
      <c r="M38" s="82"/>
    </row>
    <row r="39" spans="1:13" ht="14.25">
      <c r="A39" s="17"/>
      <c r="B39" s="53" t="s">
        <v>94</v>
      </c>
      <c r="C39" s="2"/>
      <c r="D39" s="2"/>
      <c r="E39" s="2"/>
      <c r="F39" s="37"/>
      <c r="G39" s="2"/>
      <c r="H39" s="81">
        <v>-34506</v>
      </c>
      <c r="I39" s="2"/>
      <c r="J39" s="81">
        <v>-19237</v>
      </c>
      <c r="L39" s="37"/>
      <c r="M39" s="82"/>
    </row>
    <row r="40" spans="1:13" ht="14.25">
      <c r="A40" s="17"/>
      <c r="B40" s="2"/>
      <c r="C40" s="2"/>
      <c r="D40" s="2"/>
      <c r="E40" s="2"/>
      <c r="F40" s="37"/>
      <c r="G40" s="2"/>
      <c r="H40" s="81"/>
      <c r="I40" s="2"/>
      <c r="J40" s="81"/>
      <c r="L40" s="37"/>
      <c r="M40" s="82"/>
    </row>
    <row r="41" spans="1:13" ht="14.25">
      <c r="A41" s="17" t="s">
        <v>137</v>
      </c>
      <c r="B41" s="2"/>
      <c r="C41" s="2"/>
      <c r="D41" s="2"/>
      <c r="E41" s="2"/>
      <c r="F41" s="41"/>
      <c r="G41" s="3"/>
      <c r="H41" s="84">
        <f>SUM(H36:H40)</f>
        <v>2827887</v>
      </c>
      <c r="I41" s="3"/>
      <c r="J41" s="84">
        <f>SUM(J36:J40)</f>
        <v>3422663</v>
      </c>
      <c r="L41" s="41"/>
      <c r="M41" s="82"/>
    </row>
    <row r="42" spans="1:13" ht="14.25">
      <c r="A42" s="2"/>
      <c r="B42" s="2"/>
      <c r="C42" s="2"/>
      <c r="D42" s="2"/>
      <c r="E42" s="2"/>
      <c r="F42" s="41"/>
      <c r="G42" s="3"/>
      <c r="H42" s="86"/>
      <c r="I42" s="3"/>
      <c r="J42" s="86"/>
      <c r="L42" s="41"/>
      <c r="M42" s="41"/>
    </row>
    <row r="43" spans="1:13" ht="14.25">
      <c r="A43" s="17" t="s">
        <v>98</v>
      </c>
      <c r="B43" s="2"/>
      <c r="C43" s="2"/>
      <c r="D43" s="2"/>
      <c r="E43" s="2"/>
      <c r="F43" s="41"/>
      <c r="G43" s="3"/>
      <c r="H43" s="86"/>
      <c r="I43" s="3"/>
      <c r="J43" s="86"/>
      <c r="L43" s="41"/>
      <c r="M43" s="82"/>
    </row>
    <row r="44" spans="1:13" ht="14.25">
      <c r="A44" s="17"/>
      <c r="B44" s="2"/>
      <c r="C44" s="2"/>
      <c r="D44" s="2"/>
      <c r="E44" s="2"/>
      <c r="F44" s="41"/>
      <c r="G44" s="3"/>
      <c r="H44" s="86"/>
      <c r="I44" s="3"/>
      <c r="J44" s="86"/>
      <c r="L44" s="41"/>
      <c r="M44" s="82"/>
    </row>
    <row r="45" spans="1:13" ht="14.25">
      <c r="A45" s="17"/>
      <c r="B45" s="2" t="s">
        <v>39</v>
      </c>
      <c r="C45" s="2"/>
      <c r="D45" s="2"/>
      <c r="E45" s="2"/>
      <c r="F45" s="41"/>
      <c r="G45" s="3"/>
      <c r="H45" s="86">
        <v>7050</v>
      </c>
      <c r="I45" s="3"/>
      <c r="J45" s="86">
        <v>5780</v>
      </c>
      <c r="L45" s="41"/>
      <c r="M45" s="82"/>
    </row>
    <row r="46" spans="1:13" ht="14.25">
      <c r="A46" s="17"/>
      <c r="B46" s="2" t="s">
        <v>36</v>
      </c>
      <c r="C46" s="2"/>
      <c r="D46" s="2"/>
      <c r="E46" s="2"/>
      <c r="F46" s="41"/>
      <c r="G46" s="19"/>
      <c r="H46" s="86">
        <v>-1332747</v>
      </c>
      <c r="I46" s="3"/>
      <c r="J46" s="86">
        <v>-6031541</v>
      </c>
      <c r="L46" s="41"/>
      <c r="M46" s="82"/>
    </row>
    <row r="47" spans="1:13" ht="14.25">
      <c r="A47" s="17"/>
      <c r="B47" s="2"/>
      <c r="C47" s="2"/>
      <c r="D47" s="2"/>
      <c r="E47" s="2"/>
      <c r="F47" s="41"/>
      <c r="G47" s="3"/>
      <c r="H47" s="86"/>
      <c r="I47" s="3"/>
      <c r="J47" s="86"/>
      <c r="L47" s="41"/>
      <c r="M47" s="82"/>
    </row>
    <row r="48" spans="1:13" ht="14.25">
      <c r="A48" s="17" t="s">
        <v>99</v>
      </c>
      <c r="B48" s="2"/>
      <c r="C48" s="2"/>
      <c r="D48" s="2"/>
      <c r="E48" s="2"/>
      <c r="F48" s="41"/>
      <c r="G48" s="3"/>
      <c r="H48" s="84">
        <f>SUM(H44:H46)</f>
        <v>-1325697</v>
      </c>
      <c r="I48" s="3"/>
      <c r="J48" s="84">
        <f>SUM(J44:J46)</f>
        <v>-6025761</v>
      </c>
      <c r="L48" s="41"/>
      <c r="M48" s="41"/>
    </row>
    <row r="49" spans="1:13" ht="14.25">
      <c r="A49" s="17"/>
      <c r="B49" s="2"/>
      <c r="C49" s="2"/>
      <c r="D49" s="2"/>
      <c r="E49" s="2"/>
      <c r="F49" s="41"/>
      <c r="G49" s="3"/>
      <c r="H49" s="85"/>
      <c r="I49" s="3"/>
      <c r="J49" s="85"/>
      <c r="L49" s="41"/>
      <c r="M49" s="41"/>
    </row>
    <row r="50" spans="1:13" ht="14.25">
      <c r="A50" s="17" t="s">
        <v>140</v>
      </c>
      <c r="B50" s="2"/>
      <c r="C50" s="2"/>
      <c r="D50" s="2"/>
      <c r="E50" s="2"/>
      <c r="F50" s="41"/>
      <c r="G50" s="3"/>
      <c r="H50" s="86"/>
      <c r="I50" s="3"/>
      <c r="J50" s="86"/>
      <c r="L50" s="41"/>
      <c r="M50" s="82"/>
    </row>
    <row r="51" spans="1:13" ht="14.25">
      <c r="A51" s="17"/>
      <c r="B51" s="2" t="s">
        <v>134</v>
      </c>
      <c r="C51" s="2"/>
      <c r="D51" s="2"/>
      <c r="E51" s="2"/>
      <c r="F51" s="41"/>
      <c r="G51" s="3"/>
      <c r="H51" s="86">
        <v>560750</v>
      </c>
      <c r="I51" s="3"/>
      <c r="J51" s="86">
        <v>0</v>
      </c>
      <c r="L51" s="41"/>
      <c r="M51" s="82"/>
    </row>
    <row r="52" spans="1:13" ht="14.25">
      <c r="A52" s="2"/>
      <c r="B52" s="102" t="s">
        <v>133</v>
      </c>
      <c r="C52" s="2"/>
      <c r="D52" s="2"/>
      <c r="E52" s="2"/>
      <c r="F52" s="41"/>
      <c r="G52" s="3"/>
      <c r="H52" s="86">
        <v>-349992</v>
      </c>
      <c r="I52" s="3"/>
      <c r="J52" s="86">
        <v>-206604</v>
      </c>
      <c r="L52" s="41"/>
      <c r="M52" s="82"/>
    </row>
    <row r="53" spans="1:13" ht="14.25">
      <c r="A53" s="2"/>
      <c r="B53" s="102" t="s">
        <v>95</v>
      </c>
      <c r="C53" s="2"/>
      <c r="D53" s="2"/>
      <c r="E53" s="2"/>
      <c r="F53" s="41"/>
      <c r="G53" s="3"/>
      <c r="H53" s="86">
        <v>305020</v>
      </c>
      <c r="I53" s="3"/>
      <c r="J53" s="86">
        <v>3269076</v>
      </c>
      <c r="L53" s="41"/>
      <c r="M53" s="82"/>
    </row>
    <row r="54" spans="1:13" ht="14.25">
      <c r="A54" s="2"/>
      <c r="B54" s="102" t="s">
        <v>96</v>
      </c>
      <c r="C54" s="2"/>
      <c r="D54" s="2"/>
      <c r="E54" s="2"/>
      <c r="F54" s="41"/>
      <c r="G54" s="3"/>
      <c r="H54" s="86">
        <v>-977830</v>
      </c>
      <c r="I54" s="3"/>
      <c r="J54" s="86">
        <v>-732919</v>
      </c>
      <c r="L54" s="41"/>
      <c r="M54" s="82"/>
    </row>
    <row r="55" spans="1:13" ht="14.25">
      <c r="A55" s="2"/>
      <c r="B55" s="102" t="s">
        <v>135</v>
      </c>
      <c r="C55" s="2"/>
      <c r="D55" s="2"/>
      <c r="E55" s="2"/>
      <c r="F55" s="41"/>
      <c r="G55" s="3"/>
      <c r="H55" s="86">
        <f>-212000-66843</f>
        <v>-278843</v>
      </c>
      <c r="I55" s="3"/>
      <c r="J55" s="86">
        <v>612000</v>
      </c>
      <c r="L55" s="41"/>
      <c r="M55" s="82"/>
    </row>
    <row r="56" spans="1:13" ht="14.25">
      <c r="A56" s="2"/>
      <c r="B56" s="2"/>
      <c r="C56" s="2"/>
      <c r="D56" s="2"/>
      <c r="E56" s="2"/>
      <c r="F56" s="41"/>
      <c r="G56" s="3"/>
      <c r="H56" s="80"/>
      <c r="I56" s="3"/>
      <c r="J56" s="86"/>
      <c r="L56" s="41"/>
      <c r="M56" s="82"/>
    </row>
    <row r="57" spans="1:13" ht="14.25">
      <c r="A57" s="17" t="s">
        <v>141</v>
      </c>
      <c r="B57" s="2"/>
      <c r="C57" s="2"/>
      <c r="D57" s="2"/>
      <c r="E57" s="2"/>
      <c r="F57" s="41"/>
      <c r="G57" s="3"/>
      <c r="H57" s="84">
        <f>SUM(H51:H56)</f>
        <v>-740895</v>
      </c>
      <c r="I57" s="3"/>
      <c r="J57" s="84">
        <f>SUM(J51:J56)</f>
        <v>2941553</v>
      </c>
      <c r="L57" s="41"/>
      <c r="M57" s="82"/>
    </row>
    <row r="58" spans="1:13" ht="14.25">
      <c r="A58" s="2"/>
      <c r="B58" s="2"/>
      <c r="C58" s="2"/>
      <c r="D58" s="2"/>
      <c r="E58" s="2"/>
      <c r="F58" s="41"/>
      <c r="G58" s="3"/>
      <c r="H58" s="85"/>
      <c r="I58" s="3"/>
      <c r="J58" s="85"/>
      <c r="L58" s="41"/>
      <c r="M58" s="41"/>
    </row>
    <row r="59" spans="1:13" ht="14.25">
      <c r="A59" s="2" t="s">
        <v>138</v>
      </c>
      <c r="B59" s="2"/>
      <c r="C59" s="2"/>
      <c r="D59" s="2"/>
      <c r="E59" s="2"/>
      <c r="F59" s="41"/>
      <c r="G59" s="3"/>
      <c r="H59" s="85">
        <f>H41+H48+H57</f>
        <v>761295</v>
      </c>
      <c r="I59" s="3"/>
      <c r="J59" s="85">
        <f>J41+J48+J57</f>
        <v>338455</v>
      </c>
      <c r="L59" s="41"/>
      <c r="M59" s="82"/>
    </row>
    <row r="60" spans="1:13" ht="14.25">
      <c r="A60" s="17" t="s">
        <v>38</v>
      </c>
      <c r="B60" s="2"/>
      <c r="C60" s="2"/>
      <c r="D60" s="2"/>
      <c r="E60" s="2"/>
      <c r="F60" s="41"/>
      <c r="G60" s="3"/>
      <c r="H60" s="86">
        <v>-2569440</v>
      </c>
      <c r="I60" s="3"/>
      <c r="J60" s="86">
        <v>-2423504</v>
      </c>
      <c r="L60" s="41"/>
      <c r="M60" s="82"/>
    </row>
    <row r="61" spans="1:13" ht="15" thickBot="1">
      <c r="A61" s="17" t="s">
        <v>131</v>
      </c>
      <c r="B61" s="2"/>
      <c r="C61" s="2"/>
      <c r="D61" s="2"/>
      <c r="E61" s="2"/>
      <c r="F61" s="41"/>
      <c r="G61" s="19" t="s">
        <v>37</v>
      </c>
      <c r="H61" s="87">
        <f>SUM(H59:H60)</f>
        <v>-1808145</v>
      </c>
      <c r="I61" s="3"/>
      <c r="J61" s="87">
        <f>SUM(J59:J60)</f>
        <v>-2085049</v>
      </c>
      <c r="L61" s="41"/>
      <c r="M61" s="82"/>
    </row>
    <row r="62" spans="1:13" ht="15" thickTop="1">
      <c r="A62" s="2"/>
      <c r="B62" s="2"/>
      <c r="C62" s="2"/>
      <c r="D62" s="2"/>
      <c r="E62" s="2"/>
      <c r="F62" s="41"/>
      <c r="G62" s="3"/>
      <c r="H62" s="86"/>
      <c r="I62" s="3"/>
      <c r="J62" s="86"/>
      <c r="L62" s="41"/>
      <c r="M62" s="82"/>
    </row>
    <row r="63" spans="1:13" ht="14.25">
      <c r="A63" s="2"/>
      <c r="B63" s="2"/>
      <c r="C63" s="2"/>
      <c r="D63" s="2"/>
      <c r="E63" s="2"/>
      <c r="F63" s="41"/>
      <c r="G63" s="3"/>
      <c r="H63" s="86"/>
      <c r="I63" s="3"/>
      <c r="J63" s="86"/>
      <c r="L63" s="41"/>
      <c r="M63" s="82"/>
    </row>
    <row r="64" spans="1:13" ht="14.25">
      <c r="A64" s="29" t="s">
        <v>37</v>
      </c>
      <c r="B64" s="2" t="s">
        <v>56</v>
      </c>
      <c r="C64" s="2"/>
      <c r="D64" s="2"/>
      <c r="E64" s="2"/>
      <c r="F64" s="41"/>
      <c r="G64" s="3"/>
      <c r="H64" s="86"/>
      <c r="I64" s="3"/>
      <c r="J64" s="86"/>
      <c r="L64" s="41"/>
      <c r="M64" s="82"/>
    </row>
    <row r="65" spans="1:13" ht="14.25">
      <c r="A65" s="2"/>
      <c r="B65" s="2"/>
      <c r="C65" s="2"/>
      <c r="D65" s="2"/>
      <c r="E65" s="2"/>
      <c r="F65" s="41"/>
      <c r="G65" s="3"/>
      <c r="H65" s="86"/>
      <c r="I65" s="3"/>
      <c r="J65" s="2"/>
      <c r="L65" s="41"/>
      <c r="M65" s="82"/>
    </row>
    <row r="66" spans="1:13" ht="14.25">
      <c r="A66" s="107"/>
      <c r="B66" s="2"/>
      <c r="C66" s="2" t="str">
        <f>+'Consol.BS'!C35</f>
        <v>Cash and bank balances</v>
      </c>
      <c r="D66" s="2"/>
      <c r="E66" s="2"/>
      <c r="F66" s="41"/>
      <c r="G66" s="3"/>
      <c r="H66" s="86">
        <f>'Consol.BS'!G35</f>
        <v>47572</v>
      </c>
      <c r="I66" s="3"/>
      <c r="J66" s="86">
        <v>396037</v>
      </c>
      <c r="L66" s="41"/>
      <c r="M66" s="82"/>
    </row>
    <row r="67" spans="1:13" ht="14.25">
      <c r="A67" s="107"/>
      <c r="B67" s="2"/>
      <c r="C67" s="2" t="str">
        <f>+'Consol.BS'!C34</f>
        <v>Fixed deposits with licensed banks</v>
      </c>
      <c r="D67" s="2"/>
      <c r="E67" s="2"/>
      <c r="F67" s="41"/>
      <c r="G67" s="3"/>
      <c r="H67" s="86">
        <f>'Consol.BS'!G34</f>
        <v>777907</v>
      </c>
      <c r="I67" s="3"/>
      <c r="J67" s="86">
        <v>759283</v>
      </c>
      <c r="L67" s="41"/>
      <c r="M67" s="82"/>
    </row>
    <row r="68" spans="1:13" ht="14.25">
      <c r="A68" s="107"/>
      <c r="B68" s="2"/>
      <c r="C68" s="2" t="s">
        <v>87</v>
      </c>
      <c r="D68" s="2"/>
      <c r="E68" s="2"/>
      <c r="F68" s="41"/>
      <c r="G68" s="3"/>
      <c r="H68" s="3">
        <v>-2633624</v>
      </c>
      <c r="I68" s="3"/>
      <c r="J68" s="86">
        <v>-3240369</v>
      </c>
      <c r="L68" s="41"/>
      <c r="M68" s="82"/>
    </row>
    <row r="69" spans="1:13" ht="15" thickBot="1">
      <c r="A69" s="2"/>
      <c r="B69" s="2"/>
      <c r="C69" s="2"/>
      <c r="D69" s="2"/>
      <c r="E69" s="2"/>
      <c r="F69" s="41"/>
      <c r="G69" s="3"/>
      <c r="H69" s="87">
        <f>SUM(H66:H68)</f>
        <v>-1808145</v>
      </c>
      <c r="I69" s="3"/>
      <c r="J69" s="87">
        <f>SUM(J66:J68)</f>
        <v>-2085049</v>
      </c>
      <c r="L69" s="41"/>
      <c r="M69" s="82"/>
    </row>
    <row r="70" spans="1:13" ht="15" thickTop="1">
      <c r="A70" s="2"/>
      <c r="B70" s="2"/>
      <c r="C70" s="2"/>
      <c r="D70" s="2"/>
      <c r="E70" s="2"/>
      <c r="F70" s="41"/>
      <c r="G70" s="3"/>
      <c r="H70" s="86"/>
      <c r="I70" s="3"/>
      <c r="J70" s="86"/>
      <c r="L70" s="41"/>
      <c r="M70" s="82"/>
    </row>
    <row r="71" spans="1:14" ht="36.75" customHeight="1">
      <c r="A71" s="122" t="s">
        <v>132</v>
      </c>
      <c r="B71" s="122"/>
      <c r="C71" s="122"/>
      <c r="D71" s="122"/>
      <c r="E71" s="122"/>
      <c r="F71" s="122"/>
      <c r="G71" s="122"/>
      <c r="H71" s="122"/>
      <c r="I71" s="122"/>
      <c r="J71" s="122"/>
      <c r="K71" s="97"/>
      <c r="L71" s="97"/>
      <c r="M71" s="97"/>
      <c r="N71" s="97"/>
    </row>
    <row r="72" spans="1:14" ht="14.25">
      <c r="A72" s="97"/>
      <c r="B72" s="97"/>
      <c r="C72" s="97"/>
      <c r="D72" s="97"/>
      <c r="E72" s="97"/>
      <c r="F72" s="97"/>
      <c r="G72" s="97"/>
      <c r="H72" s="97"/>
      <c r="I72" s="97"/>
      <c r="J72" s="97"/>
      <c r="K72" s="97"/>
      <c r="L72" s="97"/>
      <c r="M72" s="97"/>
      <c r="N72" s="97"/>
    </row>
    <row r="73" spans="5:13" ht="14.25">
      <c r="E73" s="58"/>
      <c r="F73" s="49"/>
      <c r="I73" s="3"/>
      <c r="L73" s="41"/>
      <c r="M73" s="82"/>
    </row>
    <row r="74" spans="5:13" ht="14.25">
      <c r="E74" s="58"/>
      <c r="F74" s="49"/>
      <c r="I74" s="3"/>
      <c r="L74" s="41"/>
      <c r="M74" s="82"/>
    </row>
    <row r="75" spans="5:13" ht="14.25">
      <c r="E75" s="58"/>
      <c r="F75" s="49"/>
      <c r="I75" s="3"/>
      <c r="L75" s="41"/>
      <c r="M75" s="82"/>
    </row>
    <row r="76" spans="5:13" ht="14.25">
      <c r="E76" s="58"/>
      <c r="F76" s="49"/>
      <c r="H76" s="45"/>
      <c r="I76" s="3"/>
      <c r="J76" s="45">
        <v>4</v>
      </c>
      <c r="L76" s="41"/>
      <c r="M76" s="88"/>
    </row>
    <row r="77" spans="1:13" ht="14.25">
      <c r="A77" s="2"/>
      <c r="B77" s="2"/>
      <c r="C77" s="2"/>
      <c r="D77" s="2"/>
      <c r="E77" s="2"/>
      <c r="F77" s="41"/>
      <c r="G77" s="3"/>
      <c r="H77" s="3"/>
      <c r="I77" s="3"/>
      <c r="J77" s="3"/>
      <c r="L77" s="41"/>
      <c r="M77" s="82"/>
    </row>
    <row r="78" spans="6:13" ht="14.25">
      <c r="F78" s="89"/>
      <c r="G78" s="76"/>
      <c r="H78" s="76"/>
      <c r="I78" s="76"/>
      <c r="J78" s="76"/>
      <c r="L78" s="89"/>
      <c r="M78" s="90"/>
    </row>
    <row r="79" spans="6:13" ht="14.25">
      <c r="F79" s="89"/>
      <c r="G79" s="76"/>
      <c r="H79" s="76"/>
      <c r="I79" s="76"/>
      <c r="J79" s="76"/>
      <c r="L79" s="89"/>
      <c r="M79" s="90"/>
    </row>
    <row r="80" spans="6:13" ht="14.25">
      <c r="F80" s="89"/>
      <c r="G80" s="76"/>
      <c r="H80" s="76"/>
      <c r="I80" s="76"/>
      <c r="J80" s="76"/>
      <c r="L80" s="89"/>
      <c r="M80" s="90"/>
    </row>
    <row r="81" spans="6:13" ht="14.25">
      <c r="F81" s="89"/>
      <c r="G81" s="76"/>
      <c r="H81" s="76"/>
      <c r="I81" s="76"/>
      <c r="J81" s="76"/>
      <c r="L81" s="89"/>
      <c r="M81" s="90"/>
    </row>
    <row r="82" spans="6:13" ht="14.25">
      <c r="F82" s="89"/>
      <c r="G82" s="76"/>
      <c r="H82" s="76"/>
      <c r="I82" s="76"/>
      <c r="J82" s="76"/>
      <c r="L82" s="89"/>
      <c r="M82" s="90"/>
    </row>
    <row r="83" spans="6:13" ht="14.25">
      <c r="F83" s="89"/>
      <c r="G83" s="76"/>
      <c r="H83" s="76"/>
      <c r="I83" s="76"/>
      <c r="J83" s="76"/>
      <c r="L83" s="89"/>
      <c r="M83" s="90"/>
    </row>
    <row r="84" spans="6:13" ht="14.25">
      <c r="F84" s="89"/>
      <c r="G84" s="76"/>
      <c r="H84" s="76"/>
      <c r="I84" s="76"/>
      <c r="J84" s="76"/>
      <c r="L84" s="89"/>
      <c r="M84" s="90"/>
    </row>
    <row r="85" spans="6:13" ht="14.25">
      <c r="F85" s="89"/>
      <c r="G85" s="76"/>
      <c r="H85" s="76"/>
      <c r="I85" s="76"/>
      <c r="J85" s="76"/>
      <c r="L85" s="89"/>
      <c r="M85" s="90"/>
    </row>
    <row r="86" spans="6:13" ht="14.25">
      <c r="F86" s="89"/>
      <c r="G86" s="76"/>
      <c r="H86" s="76"/>
      <c r="I86" s="76"/>
      <c r="J86" s="76"/>
      <c r="L86" s="89"/>
      <c r="M86" s="90"/>
    </row>
    <row r="87" spans="6:13" ht="14.25">
      <c r="F87" s="89"/>
      <c r="G87" s="76"/>
      <c r="H87" s="76"/>
      <c r="I87" s="76"/>
      <c r="J87" s="76"/>
      <c r="L87" s="89"/>
      <c r="M87" s="90"/>
    </row>
  </sheetData>
  <mergeCells count="1">
    <mergeCell ref="A71:J71"/>
  </mergeCells>
  <printOptions/>
  <pageMargins left="0.75" right="0.75" top="0.52" bottom="0.51" header="0.5" footer="0.5"/>
  <pageSetup fitToHeight="1" fitToWidth="1" horizontalDpi="600" verticalDpi="600" orientation="portrait" paperSize="9" scale="71" r:id="rId1"/>
  <headerFooter alignWithMargins="0">
    <oddFooter>&amp;L&amp;"Arial,Italic"&amp;6&amp;Z&amp;F&amp;A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sang</cp:lastModifiedBy>
  <cp:lastPrinted>2008-05-29T08:21:31Z</cp:lastPrinted>
  <dcterms:created xsi:type="dcterms:W3CDTF">2003-11-14T02:24:22Z</dcterms:created>
  <dcterms:modified xsi:type="dcterms:W3CDTF">2008-05-29T09:19:19Z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